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755" yWindow="2610" windowWidth="15480" windowHeight="10230" tabRatio="584"/>
  </bookViews>
  <sheets>
    <sheet name="органы управления " sheetId="9" r:id="rId1"/>
    <sheet name="образование+молодежка" sheetId="2" r:id="rId2"/>
    <sheet name="культура" sheetId="4" r:id="rId3"/>
    <sheet name="физ-ра" sheetId="6" r:id="rId4"/>
    <sheet name="прочие.." sheetId="7" r:id="rId5"/>
    <sheet name="свод приложение 6" sheetId="10" state="hidden" r:id="rId6"/>
  </sheets>
  <definedNames>
    <definedName name="_xlnm._FilterDatabase" localSheetId="0" hidden="1">'органы управления '!$A$19:$X$24</definedName>
    <definedName name="_xlnm.Print_Titles" localSheetId="1">'образование+молодежка'!$18:$18</definedName>
    <definedName name="_xlnm.Print_Area" localSheetId="2">культура!$A$1:$X$32</definedName>
    <definedName name="_xlnm.Print_Area" localSheetId="1">'образование+молодежка'!$B$1:$X$29</definedName>
    <definedName name="_xlnm.Print_Area" localSheetId="0">'органы управления '!$A$1:$X$24</definedName>
    <definedName name="_xlnm.Print_Area" localSheetId="4">прочие..!$A$2:$X$35</definedName>
  </definedNames>
  <calcPr calcId="125725"/>
</workbook>
</file>

<file path=xl/calcChain.xml><?xml version="1.0" encoding="utf-8"?>
<calcChain xmlns="http://schemas.openxmlformats.org/spreadsheetml/2006/main">
  <c r="O30" i="4"/>
  <c r="N30"/>
  <c r="M30"/>
  <c r="G26"/>
  <c r="G24" s="1"/>
  <c r="G22" s="1"/>
  <c r="O29"/>
  <c r="N29"/>
  <c r="M29"/>
  <c r="O28"/>
  <c r="N28"/>
  <c r="M28"/>
  <c r="O27"/>
  <c r="O26" s="1"/>
  <c r="N27"/>
  <c r="M27"/>
  <c r="X26"/>
  <c r="X24" s="1"/>
  <c r="W26"/>
  <c r="W24" s="1"/>
  <c r="V26"/>
  <c r="V24" s="1"/>
  <c r="U26"/>
  <c r="U24" s="1"/>
  <c r="U22" s="1"/>
  <c r="T26"/>
  <c r="R26"/>
  <c r="R24" s="1"/>
  <c r="Q26"/>
  <c r="Q24" s="1"/>
  <c r="P26"/>
  <c r="P24" s="1"/>
  <c r="L26"/>
  <c r="L24" s="1"/>
  <c r="L22" s="1"/>
  <c r="K26"/>
  <c r="K24" s="1"/>
  <c r="K22" s="1"/>
  <c r="J26"/>
  <c r="J24" s="1"/>
  <c r="J22" s="1"/>
  <c r="I26"/>
  <c r="I24" s="1"/>
  <c r="I22" s="1"/>
  <c r="H26"/>
  <c r="H24" s="1"/>
  <c r="H22" s="1"/>
  <c r="F26"/>
  <c r="F24" s="1"/>
  <c r="F22" s="1"/>
  <c r="E26"/>
  <c r="E24" s="1"/>
  <c r="E22" s="1"/>
  <c r="D26"/>
  <c r="D24" s="1"/>
  <c r="D22" s="1"/>
  <c r="O25"/>
  <c r="N25"/>
  <c r="M25"/>
  <c r="T24"/>
  <c r="T22" s="1"/>
  <c r="X23"/>
  <c r="R23" s="1"/>
  <c r="W23"/>
  <c r="Q23" s="1"/>
  <c r="N23" s="1"/>
  <c r="V23"/>
  <c r="P23" s="1"/>
  <c r="W22" l="1"/>
  <c r="V22"/>
  <c r="M26"/>
  <c r="N26"/>
  <c r="N24" s="1"/>
  <c r="N22" s="1"/>
  <c r="M24"/>
  <c r="O24"/>
  <c r="R22"/>
  <c r="O23"/>
  <c r="M23"/>
  <c r="P22"/>
  <c r="X22"/>
  <c r="Q22"/>
  <c r="M22" l="1"/>
  <c r="O22"/>
  <c r="N26" i="6"/>
  <c r="P23"/>
  <c r="P21" s="1"/>
  <c r="P19" s="1"/>
  <c r="O26"/>
  <c r="I26"/>
  <c r="H26" s="1"/>
  <c r="H23" s="1"/>
  <c r="G26"/>
  <c r="G23" s="1"/>
  <c r="E26"/>
  <c r="D26" s="1"/>
  <c r="D23" s="1"/>
  <c r="O25"/>
  <c r="N25"/>
  <c r="M25"/>
  <c r="O24"/>
  <c r="O23" s="1"/>
  <c r="N24"/>
  <c r="M24"/>
  <c r="K23"/>
  <c r="K21" s="1"/>
  <c r="X23"/>
  <c r="X21" s="1"/>
  <c r="X19" s="1"/>
  <c r="W23"/>
  <c r="W21" s="1"/>
  <c r="W19" s="1"/>
  <c r="U23"/>
  <c r="U19" s="1"/>
  <c r="T23"/>
  <c r="T19" s="1"/>
  <c r="S23"/>
  <c r="S21" s="1"/>
  <c r="R23"/>
  <c r="Q23"/>
  <c r="Q21" s="1"/>
  <c r="Q19" s="1"/>
  <c r="J23"/>
  <c r="J21" s="1"/>
  <c r="J19" s="1"/>
  <c r="I23"/>
  <c r="E23"/>
  <c r="O22"/>
  <c r="N22"/>
  <c r="M22"/>
  <c r="I21"/>
  <c r="H21"/>
  <c r="G21"/>
  <c r="F21"/>
  <c r="F19" s="1"/>
  <c r="E21"/>
  <c r="D21"/>
  <c r="O20"/>
  <c r="O21" s="1"/>
  <c r="N20"/>
  <c r="M20"/>
  <c r="S19"/>
  <c r="I19"/>
  <c r="H19"/>
  <c r="G19"/>
  <c r="E19"/>
  <c r="D19"/>
  <c r="R19" l="1"/>
  <c r="R21"/>
  <c r="O19"/>
  <c r="L23"/>
  <c r="L21" s="1"/>
  <c r="L19" s="1"/>
  <c r="N23"/>
  <c r="N21" s="1"/>
  <c r="N19" s="1"/>
  <c r="F26"/>
  <c r="F23" s="1"/>
  <c r="K19"/>
  <c r="W18" i="7" l="1"/>
  <c r="I18"/>
  <c r="T18"/>
  <c r="V18"/>
  <c r="J18"/>
  <c r="X18"/>
  <c r="G18"/>
  <c r="H18"/>
  <c r="K18"/>
  <c r="F18"/>
  <c r="L18"/>
  <c r="X1" l="1"/>
  <c r="J1"/>
  <c r="H1"/>
  <c r="F1"/>
  <c r="D18" l="1"/>
  <c r="W1"/>
  <c r="D1"/>
  <c r="E18" l="1"/>
  <c r="I1"/>
  <c r="L1"/>
  <c r="K1"/>
  <c r="U18" l="1"/>
  <c r="S18" l="1"/>
  <c r="E1" l="1"/>
  <c r="G1"/>
  <c r="S1"/>
  <c r="R18" l="1"/>
  <c r="O18" l="1"/>
  <c r="R1"/>
  <c r="M18" l="1"/>
  <c r="P18" l="1"/>
  <c r="P1"/>
  <c r="Q1" l="1"/>
  <c r="Q18"/>
  <c r="N18" l="1"/>
  <c r="V23" i="6" l="1"/>
  <c r="V21" s="1"/>
  <c r="V19" s="1"/>
  <c r="M26"/>
  <c r="M23" s="1"/>
  <c r="M21" s="1"/>
  <c r="M19" s="1"/>
  <c r="V1" i="7" l="1"/>
  <c r="M1"/>
  <c r="T1" l="1"/>
  <c r="N1" l="1"/>
  <c r="O1" l="1"/>
  <c r="U1"/>
</calcChain>
</file>

<file path=xl/sharedStrings.xml><?xml version="1.0" encoding="utf-8"?>
<sst xmlns="http://schemas.openxmlformats.org/spreadsheetml/2006/main" count="343" uniqueCount="113">
  <si>
    <t>Категории  работающего персонала</t>
  </si>
  <si>
    <t>01</t>
  </si>
  <si>
    <t>02</t>
  </si>
  <si>
    <t>Всего - по      учреждениям (организациям)</t>
  </si>
  <si>
    <t>учреждения общего образования</t>
  </si>
  <si>
    <t xml:space="preserve">учреждения дополнительного образования детей      </t>
  </si>
  <si>
    <t xml:space="preserve">учреждения дошкольного образования      </t>
  </si>
  <si>
    <t xml:space="preserve">учреждения повышения квалификации и переподготовки кадров      </t>
  </si>
  <si>
    <t>библиотеки</t>
  </si>
  <si>
    <t>музеи</t>
  </si>
  <si>
    <t>(наименование  министерства)</t>
  </si>
  <si>
    <t>(наименование  минитстерства, управления, комитета)</t>
  </si>
  <si>
    <t>на отчетную дату</t>
  </si>
  <si>
    <t xml:space="preserve">по категориям работающих </t>
  </si>
  <si>
    <t>казенные учреждения</t>
  </si>
  <si>
    <t>бюджетные учреждения</t>
  </si>
  <si>
    <t>автономные учреждения</t>
  </si>
  <si>
    <t>уточненные плановые назначения на отчетную дату</t>
  </si>
  <si>
    <t>1</t>
  </si>
  <si>
    <t>2</t>
  </si>
  <si>
    <t>3</t>
  </si>
  <si>
    <t>4</t>
  </si>
  <si>
    <t>5</t>
  </si>
  <si>
    <t>Примечание: данные по строке 01 должны соответствовать данным по строке 02.</t>
  </si>
  <si>
    <t>Детско-юношеские спортивные школы</t>
  </si>
  <si>
    <t>Центры спортивной подготовки</t>
  </si>
  <si>
    <t>Наименование</t>
  </si>
  <si>
    <t>кассовое исполнение на отчетную дату</t>
  </si>
  <si>
    <t>в том числе по  источникам финансирования</t>
  </si>
  <si>
    <t>средства от платных услуг, аренды, целевых и иных поступлений</t>
  </si>
  <si>
    <t>Из стр. 01 по типам учреждений (организаций):</t>
  </si>
  <si>
    <t>Расходы на оплату труда (КОСГУ 211), тыс. руб.</t>
  </si>
  <si>
    <t>Среднесписочная численность (чел.)</t>
  </si>
  <si>
    <t>Утверждено по штатному расписанию (шт.ед.)</t>
  </si>
  <si>
    <t>Фактически занято штатных единиц (шт.ед.)</t>
  </si>
  <si>
    <t>Приложение  1</t>
  </si>
  <si>
    <t>ИНФОРМАЦИЯ</t>
  </si>
  <si>
    <t>Приложение  2</t>
  </si>
  <si>
    <t>Приложение  4</t>
  </si>
  <si>
    <t>Приложение  3</t>
  </si>
  <si>
    <t>Приложение  5</t>
  </si>
  <si>
    <t>х</t>
  </si>
  <si>
    <t>на 01.01.201_ г.</t>
  </si>
  <si>
    <t>плановые назначения на 01.01.201_ г.</t>
  </si>
  <si>
    <t>на 
01.01.201_ г.</t>
  </si>
  <si>
    <t>Расходы на осуществление деятельности муниципальных учреждений за счет всех источников финансирования (КОСГУ 210-340), тыс. руб.</t>
  </si>
  <si>
    <t>учреждения молодежной политики</t>
  </si>
  <si>
    <t>прочие учреждения физкультуры и спорта</t>
  </si>
  <si>
    <t>собственные средства бюджета города</t>
  </si>
  <si>
    <t>средства, поступившие из других бюджетов бюджетной системы Российской Федерации</t>
  </si>
  <si>
    <t>средства от платных услуг,целевых и иных поступлений</t>
  </si>
  <si>
    <t>Всего  по главному распорядителю</t>
  </si>
  <si>
    <t>лица, замещающие муниципальные должности</t>
  </si>
  <si>
    <t>муниципальные служащие</t>
  </si>
  <si>
    <t>работники, замещающие должности не являющиеся должностями  муниципальной службы</t>
  </si>
  <si>
    <t>1. Сведения о численности работников органов местного</t>
  </si>
  <si>
    <t xml:space="preserve"> самоуправления города Ставрополя и фактических затратах на их </t>
  </si>
  <si>
    <t>денежное содержание на ____________</t>
  </si>
  <si>
    <t>Фактические затраты на денежное содержание работников органов местного самоуправления (тыс.руб.)</t>
  </si>
  <si>
    <t>2. Сведения о численности работников муниципальных учреждений</t>
  </si>
  <si>
    <t>города Ставрополя и фактических затратах на их денежное</t>
  </si>
  <si>
    <t>содержание на____________</t>
  </si>
  <si>
    <t>Итого:</t>
  </si>
  <si>
    <t>Приложение 6</t>
  </si>
  <si>
    <t>Среднесписочная численность работников органов местного самоуправления (чел.)</t>
  </si>
  <si>
    <t xml:space="preserve"> муниципальные служащие</t>
  </si>
  <si>
    <t>Среднесписочная численность работников подведомственных учреждений (с учетом внешних совместителей)                                      чел.</t>
  </si>
  <si>
    <t>Фактические затраты на денежное содержание работников муниципальных учреждений (с учетом внешних совместителей) тыс. руб.</t>
  </si>
  <si>
    <t>Наименование главного распорядителя бюджетных средств</t>
  </si>
  <si>
    <t>Расходы на осуществление деятельности органов местного самоуправления города Ставрополя  за счет всех источников финансирования (КОСГУ 210-340),  тыс. руб.</t>
  </si>
  <si>
    <t>к Порядку проведения мониторинга состояния численности</t>
  </si>
  <si>
    <t xml:space="preserve"> муниципальных служащих города Ставрополя и работников</t>
  </si>
  <si>
    <t xml:space="preserve"> расходов на содержание органов местного самоуправления </t>
  </si>
  <si>
    <t>и муниципальных учреждений города Ставрополя</t>
  </si>
  <si>
    <t>муниципальных учреждений города Ставрополя, а также</t>
  </si>
  <si>
    <t xml:space="preserve"> муниципальных служащих органа местного самоуправления города </t>
  </si>
  <si>
    <t xml:space="preserve">Ставрополя и работников муниципальных учреждений города Ставрополя, </t>
  </si>
  <si>
    <t xml:space="preserve">а также расходов на содержание органов местного самоуправления  </t>
  </si>
  <si>
    <t xml:space="preserve">о численности и фактических затратах на денежное содержание работников органа местного самоуправления </t>
  </si>
  <si>
    <t xml:space="preserve"> города Ставрополя, а также расходах на содержание органов местного самоуправления города Ставрополя</t>
  </si>
  <si>
    <t>работники, осуществляющие профессиональную деятельность по профессиям рабочих</t>
  </si>
  <si>
    <t xml:space="preserve">о численности и фактических затратах на денежное содержание работников  муниципальных учреждений города </t>
  </si>
  <si>
    <t>Ставрополя, а также расходах на содержание указанных учреждений в сфере образования и молодежной политики</t>
  </si>
  <si>
    <t>Ставрополя, а также расходах на содержание указанных учреждений  в сфере культуры, искусства и кинематографии</t>
  </si>
  <si>
    <t>Ставрополя, а также расходах на содержание указанных учреждений  в сфере физической культуры и спорта</t>
  </si>
  <si>
    <t>Ставрополя, а также расходах на содержание указанных учреждений  в сфере ___________________________</t>
  </si>
  <si>
    <t xml:space="preserve">                                                                     (иные)</t>
  </si>
  <si>
    <t>мку мфц</t>
  </si>
  <si>
    <t>мку хуагс</t>
  </si>
  <si>
    <t>6</t>
  </si>
  <si>
    <t xml:space="preserve">прочие учреждения </t>
  </si>
  <si>
    <t>МБУ "ЕЦДС" пассажирского транспорта" г.Ставрополя</t>
  </si>
  <si>
    <t>МБУ "Ставропольское городское лесничество"</t>
  </si>
  <si>
    <t>СВОД</t>
  </si>
  <si>
    <t>МКУ "Служба спасения" города Ставрополя</t>
  </si>
  <si>
    <t>МКУ "ЕДДС" города Ставрополя</t>
  </si>
  <si>
    <t>Комитет культуры и молодежной политики администрации города Ставрополя</t>
  </si>
  <si>
    <t>плановые назначения на 01.01.2017 г.</t>
  </si>
  <si>
    <t xml:space="preserve">культурно-досуговые организации </t>
  </si>
  <si>
    <t xml:space="preserve">прочие учреждения культуры </t>
  </si>
  <si>
    <t>МБУ "Транссигнал"</t>
  </si>
  <si>
    <t>на
01.01.2019 г.</t>
  </si>
  <si>
    <t>плановые назначения на 01.01.2019 г.</t>
  </si>
  <si>
    <t>7</t>
  </si>
  <si>
    <t>8</t>
  </si>
  <si>
    <t>9</t>
  </si>
  <si>
    <t>10</t>
  </si>
  <si>
    <t>11</t>
  </si>
  <si>
    <t>МКУ "УКС " города Ставрополя</t>
  </si>
  <si>
    <t>12</t>
  </si>
  <si>
    <t>на 01.01.2021 г.</t>
  </si>
  <si>
    <t>плановые назначения на 01.01.2021г.</t>
  </si>
  <si>
    <t>за первый квартал 2022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</si>
</sst>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8" formatCode="#,##0.0"/>
  </numFmts>
  <fonts count="37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26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6"/>
      <name val="Arial Cyr"/>
      <charset val="204"/>
    </font>
    <font>
      <b/>
      <u/>
      <sz val="16"/>
      <name val="Times New Roman"/>
      <family val="1"/>
      <charset val="204"/>
    </font>
    <font>
      <b/>
      <sz val="15.5"/>
      <name val="Times New Roman"/>
      <family val="1"/>
      <charset val="204"/>
    </font>
    <font>
      <sz val="15.5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0" fillId="0" borderId="0" xfId="0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164" fontId="14" fillId="0" borderId="0" xfId="1" applyFont="1" applyAlignment="1">
      <alignment wrapText="1"/>
    </xf>
    <xf numFmtId="0" fontId="12" fillId="0" borderId="0" xfId="0" applyFont="1"/>
    <xf numFmtId="0" fontId="0" fillId="2" borderId="0" xfId="0" applyFill="1"/>
    <xf numFmtId="0" fontId="1" fillId="2" borderId="1" xfId="0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8" fillId="2" borderId="0" xfId="0" applyFont="1" applyFill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7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19" fillId="2" borderId="0" xfId="0" applyFont="1" applyFill="1"/>
    <xf numFmtId="0" fontId="19" fillId="2" borderId="0" xfId="0" applyFont="1" applyFill="1" applyAlignment="1"/>
    <xf numFmtId="0" fontId="1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19" fillId="2" borderId="13" xfId="0" applyFont="1" applyFill="1" applyBorder="1" applyAlignment="1">
      <alignment horizontal="center" vertical="top" wrapText="1"/>
    </xf>
    <xf numFmtId="49" fontId="19" fillId="2" borderId="13" xfId="0" applyNumberFormat="1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" fontId="19" fillId="2" borderId="0" xfId="0" applyNumberFormat="1" applyFont="1" applyFill="1"/>
    <xf numFmtId="0" fontId="0" fillId="2" borderId="0" xfId="0" applyFont="1" applyFill="1"/>
    <xf numFmtId="0" fontId="25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0" fontId="35" fillId="2" borderId="0" xfId="0" applyFont="1" applyFill="1"/>
    <xf numFmtId="0" fontId="35" fillId="2" borderId="0" xfId="0" applyFont="1" applyFill="1" applyAlignment="1">
      <alignment horizontal="center"/>
    </xf>
    <xf numFmtId="4" fontId="27" fillId="2" borderId="0" xfId="0" applyNumberFormat="1" applyFont="1" applyFill="1"/>
    <xf numFmtId="0" fontId="6" fillId="2" borderId="0" xfId="0" applyFont="1" applyFill="1"/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5" fillId="2" borderId="16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49" fontId="1" fillId="2" borderId="34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1" fillId="2" borderId="29" xfId="0" applyNumberFormat="1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21" fillId="2" borderId="19" xfId="0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21" fillId="2" borderId="3" xfId="0" applyNumberFormat="1" applyFont="1" applyFill="1" applyBorder="1" applyAlignment="1">
      <alignment vertical="top" wrapText="1"/>
    </xf>
    <xf numFmtId="0" fontId="21" fillId="2" borderId="1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center" wrapText="1"/>
    </xf>
    <xf numFmtId="4" fontId="28" fillId="2" borderId="7" xfId="0" applyNumberFormat="1" applyFont="1" applyFill="1" applyBorder="1" applyAlignment="1">
      <alignment horizontal="center" vertical="top" wrapText="1"/>
    </xf>
    <xf numFmtId="164" fontId="32" fillId="2" borderId="7" xfId="2" applyFont="1" applyFill="1" applyBorder="1" applyAlignment="1">
      <alignment vertical="center" wrapText="1"/>
    </xf>
    <xf numFmtId="4" fontId="32" fillId="2" borderId="7" xfId="0" applyNumberFormat="1" applyFont="1" applyFill="1" applyBorder="1" applyAlignment="1">
      <alignment vertical="center" wrapText="1"/>
    </xf>
    <xf numFmtId="4" fontId="32" fillId="2" borderId="11" xfId="0" applyNumberFormat="1" applyFont="1" applyFill="1" applyBorder="1" applyAlignment="1">
      <alignment vertical="center" wrapText="1"/>
    </xf>
    <xf numFmtId="164" fontId="33" fillId="2" borderId="1" xfId="2" applyFont="1" applyFill="1" applyBorder="1" applyAlignment="1">
      <alignment vertical="center" wrapText="1"/>
    </xf>
    <xf numFmtId="164" fontId="33" fillId="2" borderId="1" xfId="2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vertical="center" wrapText="1"/>
    </xf>
    <xf numFmtId="4" fontId="33" fillId="2" borderId="1" xfId="2" applyNumberFormat="1" applyFont="1" applyFill="1" applyBorder="1" applyAlignment="1">
      <alignment vertical="center" wrapText="1"/>
    </xf>
    <xf numFmtId="164" fontId="33" fillId="2" borderId="5" xfId="2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top" wrapText="1"/>
    </xf>
    <xf numFmtId="4" fontId="29" fillId="2" borderId="1" xfId="0" applyNumberFormat="1" applyFont="1" applyFill="1" applyBorder="1" applyAlignment="1">
      <alignment horizontal="center" vertical="top" wrapText="1"/>
    </xf>
    <xf numFmtId="4" fontId="28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4" fontId="29" fillId="2" borderId="16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4" fontId="30" fillId="2" borderId="1" xfId="0" applyNumberFormat="1" applyFont="1" applyFill="1" applyBorder="1"/>
    <xf numFmtId="4" fontId="30" fillId="2" borderId="2" xfId="0" applyNumberFormat="1" applyFont="1" applyFill="1" applyBorder="1"/>
    <xf numFmtId="164" fontId="27" fillId="2" borderId="7" xfId="2" applyFont="1" applyFill="1" applyBorder="1" applyAlignment="1">
      <alignment vertical="top" wrapText="1"/>
    </xf>
    <xf numFmtId="164" fontId="6" fillId="2" borderId="1" xfId="2" applyFont="1" applyFill="1" applyBorder="1" applyAlignment="1">
      <alignment vertical="top" wrapText="1"/>
    </xf>
    <xf numFmtId="164" fontId="27" fillId="2" borderId="1" xfId="2" applyFont="1" applyFill="1" applyBorder="1" applyAlignment="1">
      <alignment vertical="top" wrapText="1"/>
    </xf>
    <xf numFmtId="49" fontId="19" fillId="2" borderId="0" xfId="0" applyNumberFormat="1" applyFont="1" applyFill="1" applyAlignment="1">
      <alignment horizontal="center"/>
    </xf>
    <xf numFmtId="49" fontId="19" fillId="2" borderId="12" xfId="0" applyNumberFormat="1" applyFont="1" applyFill="1" applyBorder="1" applyAlignment="1">
      <alignment horizontal="center" vertical="top" wrapText="1"/>
    </xf>
    <xf numFmtId="49" fontId="20" fillId="2" borderId="10" xfId="0" applyNumberFormat="1" applyFont="1" applyFill="1" applyBorder="1" applyAlignment="1">
      <alignment horizontal="center" vertical="top" wrapText="1"/>
    </xf>
    <xf numFmtId="49" fontId="19" fillId="2" borderId="3" xfId="0" applyNumberFormat="1" applyFont="1" applyFill="1" applyBorder="1" applyAlignment="1">
      <alignment horizontal="center" vertical="top" wrapText="1"/>
    </xf>
    <xf numFmtId="49" fontId="19" fillId="2" borderId="9" xfId="0" applyNumberFormat="1" applyFont="1" applyFill="1" applyBorder="1" applyAlignment="1">
      <alignment horizontal="center" vertical="top" wrapText="1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6" fillId="2" borderId="13" xfId="0" applyNumberFormat="1" applyFont="1" applyFill="1" applyBorder="1" applyAlignment="1">
      <alignment horizontal="center" vertical="center" wrapText="1"/>
    </xf>
    <xf numFmtId="4" fontId="26" fillId="2" borderId="14" xfId="0" applyNumberFormat="1" applyFont="1" applyFill="1" applyBorder="1" applyAlignment="1">
      <alignment horizontal="center" vertical="center" wrapText="1"/>
    </xf>
    <xf numFmtId="168" fontId="22" fillId="2" borderId="7" xfId="0" applyNumberFormat="1" applyFont="1" applyFill="1" applyBorder="1" applyAlignment="1">
      <alignment horizontal="center" vertical="center" wrapText="1"/>
    </xf>
    <xf numFmtId="4" fontId="22" fillId="2" borderId="7" xfId="0" applyNumberFormat="1" applyFont="1" applyFill="1" applyBorder="1" applyAlignment="1">
      <alignment horizontal="center" vertical="center" wrapText="1"/>
    </xf>
    <xf numFmtId="4" fontId="22" fillId="2" borderId="13" xfId="0" applyNumberFormat="1" applyFont="1" applyFill="1" applyBorder="1" applyAlignment="1">
      <alignment horizontal="center" vertical="center" wrapText="1"/>
    </xf>
    <xf numFmtId="4" fontId="22" fillId="2" borderId="1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 wrapText="1"/>
    </xf>
    <xf numFmtId="4" fontId="22" fillId="2" borderId="16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center" vertical="center" wrapText="1"/>
    </xf>
    <xf numFmtId="4" fontId="23" fillId="2" borderId="16" xfId="0" applyNumberFormat="1" applyFont="1" applyFill="1" applyBorder="1" applyAlignment="1">
      <alignment horizontal="center" vertical="center"/>
    </xf>
    <xf numFmtId="4" fontId="23" fillId="2" borderId="18" xfId="0" applyNumberFormat="1" applyFont="1" applyFill="1" applyBorder="1" applyAlignment="1">
      <alignment horizontal="center" vertical="center"/>
    </xf>
    <xf numFmtId="4" fontId="26" fillId="2" borderId="35" xfId="0" applyNumberFormat="1" applyFont="1" applyFill="1" applyBorder="1" applyAlignment="1">
      <alignment horizontal="center" vertical="center" wrapText="1"/>
    </xf>
    <xf numFmtId="4" fontId="26" fillId="2" borderId="36" xfId="0" applyNumberFormat="1" applyFont="1" applyFill="1" applyBorder="1" applyAlignment="1">
      <alignment horizontal="center" vertical="center" wrapText="1"/>
    </xf>
    <xf numFmtId="4" fontId="22" fillId="2" borderId="26" xfId="0" applyNumberFormat="1" applyFont="1" applyFill="1" applyBorder="1" applyAlignment="1">
      <alignment horizontal="center" vertical="center" wrapText="1"/>
    </xf>
    <xf numFmtId="4" fontId="22" fillId="2" borderId="35" xfId="0" applyNumberFormat="1" applyFont="1" applyFill="1" applyBorder="1" applyAlignment="1">
      <alignment horizontal="center" vertical="center" wrapText="1"/>
    </xf>
    <xf numFmtId="4" fontId="23" fillId="2" borderId="26" xfId="0" applyNumberFormat="1" applyFont="1" applyFill="1" applyBorder="1" applyAlignment="1">
      <alignment horizontal="center" vertical="center"/>
    </xf>
    <xf numFmtId="4" fontId="23" fillId="2" borderId="28" xfId="0" applyNumberFormat="1" applyFont="1" applyFill="1" applyBorder="1" applyAlignment="1">
      <alignment horizontal="center" vertical="center"/>
    </xf>
    <xf numFmtId="4" fontId="23" fillId="2" borderId="2" xfId="0" applyNumberFormat="1" applyFont="1" applyFill="1" applyBorder="1" applyAlignment="1">
      <alignment horizontal="center" vertical="center"/>
    </xf>
    <xf numFmtId="4" fontId="22" fillId="2" borderId="5" xfId="0" applyNumberFormat="1" applyFont="1" applyFill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/>
    </xf>
    <xf numFmtId="4" fontId="23" fillId="2" borderId="4" xfId="0" applyNumberFormat="1" applyFont="1" applyFill="1" applyBorder="1" applyAlignment="1">
      <alignment horizontal="center" vertical="center"/>
    </xf>
    <xf numFmtId="168" fontId="26" fillId="2" borderId="35" xfId="0" applyNumberFormat="1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vertical="top" wrapText="1"/>
    </xf>
    <xf numFmtId="4" fontId="28" fillId="2" borderId="5" xfId="0" applyNumberFormat="1" applyFont="1" applyFill="1" applyBorder="1" applyAlignment="1">
      <alignment vertical="top" wrapText="1"/>
    </xf>
    <xf numFmtId="4" fontId="28" fillId="2" borderId="4" xfId="0" applyNumberFormat="1" applyFont="1" applyFill="1" applyBorder="1" applyAlignment="1">
      <alignment vertical="top" wrapText="1"/>
    </xf>
    <xf numFmtId="0" fontId="29" fillId="2" borderId="1" xfId="0" applyFont="1" applyFill="1" applyBorder="1" applyAlignment="1">
      <alignment vertical="top" wrapText="1"/>
    </xf>
    <xf numFmtId="4" fontId="29" fillId="2" borderId="1" xfId="0" applyNumberFormat="1" applyFont="1" applyFill="1" applyBorder="1" applyAlignment="1">
      <alignment vertical="top" wrapText="1"/>
    </xf>
    <xf numFmtId="4" fontId="30" fillId="2" borderId="1" xfId="0" applyNumberFormat="1" applyFont="1" applyFill="1" applyBorder="1" applyAlignment="1">
      <alignment vertical="top"/>
    </xf>
    <xf numFmtId="4" fontId="30" fillId="2" borderId="8" xfId="0" applyNumberFormat="1" applyFont="1" applyFill="1" applyBorder="1" applyAlignment="1">
      <alignment vertical="top"/>
    </xf>
    <xf numFmtId="4" fontId="30" fillId="2" borderId="2" xfId="0" applyNumberFormat="1" applyFont="1" applyFill="1" applyBorder="1" applyAlignment="1">
      <alignment vertical="top"/>
    </xf>
    <xf numFmtId="4" fontId="30" fillId="2" borderId="8" xfId="0" applyNumberFormat="1" applyFont="1" applyFill="1" applyBorder="1"/>
    <xf numFmtId="0" fontId="28" fillId="2" borderId="1" xfId="0" applyFont="1" applyFill="1" applyBorder="1" applyAlignment="1">
      <alignment vertical="top" wrapText="1"/>
    </xf>
    <xf numFmtId="4" fontId="28" fillId="2" borderId="1" xfId="0" applyNumberFormat="1" applyFont="1" applyFill="1" applyBorder="1" applyAlignment="1">
      <alignment vertical="top" wrapText="1"/>
    </xf>
    <xf numFmtId="4" fontId="28" fillId="2" borderId="2" xfId="0" applyNumberFormat="1" applyFont="1" applyFill="1" applyBorder="1" applyAlignment="1">
      <alignment vertical="top" wrapText="1"/>
    </xf>
    <xf numFmtId="0" fontId="29" fillId="2" borderId="16" xfId="0" applyFont="1" applyFill="1" applyBorder="1" applyAlignment="1">
      <alignment vertical="top" wrapText="1"/>
    </xf>
    <xf numFmtId="4" fontId="29" fillId="2" borderId="16" xfId="0" applyNumberFormat="1" applyFont="1" applyFill="1" applyBorder="1" applyAlignment="1">
      <alignment vertical="top" wrapText="1"/>
    </xf>
    <xf numFmtId="4" fontId="30" fillId="2" borderId="16" xfId="0" applyNumberFormat="1" applyFont="1" applyFill="1" applyBorder="1"/>
    <xf numFmtId="4" fontId="30" fillId="2" borderId="17" xfId="0" applyNumberFormat="1" applyFont="1" applyFill="1" applyBorder="1"/>
    <xf numFmtId="4" fontId="30" fillId="2" borderId="18" xfId="0" applyNumberFormat="1" applyFont="1" applyFill="1" applyBorder="1"/>
    <xf numFmtId="0" fontId="29" fillId="2" borderId="5" xfId="0" applyFont="1" applyFill="1" applyBorder="1" applyAlignment="1">
      <alignment vertical="top" wrapText="1"/>
    </xf>
    <xf numFmtId="4" fontId="29" fillId="2" borderId="5" xfId="0" applyNumberFormat="1" applyFont="1" applyFill="1" applyBorder="1" applyAlignment="1">
      <alignment vertical="top" wrapText="1"/>
    </xf>
    <xf numFmtId="4" fontId="29" fillId="2" borderId="4" xfId="0" applyNumberFormat="1" applyFont="1" applyFill="1" applyBorder="1" applyAlignment="1">
      <alignment vertical="top" wrapText="1"/>
    </xf>
    <xf numFmtId="2" fontId="22" fillId="2" borderId="26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2" borderId="5" xfId="0" applyNumberFormat="1" applyFont="1" applyFill="1" applyBorder="1" applyAlignment="1">
      <alignment horizontal="center" vertical="center" wrapText="1"/>
    </xf>
    <xf numFmtId="2" fontId="22" fillId="2" borderId="16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center"/>
    </xf>
    <xf numFmtId="49" fontId="19" fillId="2" borderId="29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25" fillId="2" borderId="29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49" fontId="25" fillId="2" borderId="15" xfId="0" applyNumberFormat="1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49" fontId="1" fillId="2" borderId="29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15" xfId="0" applyNumberFormat="1" applyFont="1" applyFill="1" applyBorder="1" applyAlignment="1">
      <alignment vertical="top" wrapText="1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164" fontId="14" fillId="0" borderId="32" xfId="1" applyFont="1" applyBorder="1" applyAlignment="1">
      <alignment horizontal="center" wrapText="1"/>
    </xf>
    <xf numFmtId="165" fontId="16" fillId="0" borderId="8" xfId="1" applyNumberFormat="1" applyFont="1" applyBorder="1" applyAlignment="1">
      <alignment horizontal="center" wrapText="1"/>
    </xf>
    <xf numFmtId="165" fontId="16" fillId="0" borderId="31" xfId="1" applyNumberFormat="1" applyFont="1" applyBorder="1" applyAlignment="1">
      <alignment horizontal="center" wrapText="1"/>
    </xf>
    <xf numFmtId="165" fontId="16" fillId="0" borderId="30" xfId="1" applyNumberFormat="1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164" fontId="16" fillId="0" borderId="8" xfId="1" applyNumberFormat="1" applyFont="1" applyBorder="1" applyAlignment="1">
      <alignment horizontal="center" wrapText="1"/>
    </xf>
    <xf numFmtId="164" fontId="16" fillId="0" borderId="31" xfId="1" applyNumberFormat="1" applyFont="1" applyBorder="1" applyAlignment="1">
      <alignment horizontal="center" wrapText="1"/>
    </xf>
    <xf numFmtId="164" fontId="16" fillId="0" borderId="30" xfId="1" applyNumberFormat="1" applyFont="1" applyBorder="1" applyAlignment="1">
      <alignment horizontal="center" wrapText="1"/>
    </xf>
    <xf numFmtId="0" fontId="12" fillId="0" borderId="16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6" fillId="0" borderId="8" xfId="0" applyFont="1" applyBorder="1" applyAlignment="1">
      <alignment wrapText="1"/>
    </xf>
    <xf numFmtId="0" fontId="16" fillId="0" borderId="30" xfId="0" applyFont="1" applyBorder="1" applyAlignment="1">
      <alignment wrapText="1"/>
    </xf>
    <xf numFmtId="165" fontId="15" fillId="0" borderId="1" xfId="1" applyNumberFormat="1" applyFont="1" applyBorder="1" applyAlignment="1">
      <alignment horizontal="center"/>
    </xf>
    <xf numFmtId="164" fontId="15" fillId="0" borderId="1" xfId="1" applyNumberFormat="1" applyFont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5" fillId="0" borderId="30" xfId="0" applyFont="1" applyBorder="1" applyAlignment="1">
      <alignment horizontal="left" wrapText="1"/>
    </xf>
  </cellXfs>
  <cellStyles count="4">
    <cellStyle name="Обычный" xfId="0" builtinId="0"/>
    <cellStyle name="Обычный 2 2" xfId="3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1:X25"/>
  <sheetViews>
    <sheetView tabSelected="1" view="pageBreakPreview" topLeftCell="A13" zoomScale="70" zoomScaleNormal="100" zoomScaleSheetLayoutView="70" workbookViewId="0">
      <selection activeCell="E27" sqref="E27"/>
    </sheetView>
  </sheetViews>
  <sheetFormatPr defaultRowHeight="15.75"/>
  <cols>
    <col min="1" max="1" width="3.42578125" style="28" customWidth="1"/>
    <col min="2" max="2" width="7.85546875" style="28" customWidth="1"/>
    <col min="3" max="3" width="34" style="28" customWidth="1"/>
    <col min="4" max="4" width="15.7109375" style="28" customWidth="1"/>
    <col min="5" max="9" width="16.28515625" style="28" customWidth="1"/>
    <col min="10" max="10" width="18.7109375" style="28" customWidth="1"/>
    <col min="11" max="11" width="20.140625" style="28" customWidth="1"/>
    <col min="12" max="12" width="19" style="28" customWidth="1"/>
    <col min="13" max="15" width="17.28515625" style="28" customWidth="1"/>
    <col min="16" max="17" width="18.7109375" style="28" customWidth="1"/>
    <col min="18" max="18" width="18.85546875" style="28" customWidth="1"/>
    <col min="19" max="19" width="16.28515625" style="28" customWidth="1"/>
    <col min="20" max="20" width="18.85546875" style="28" customWidth="1"/>
    <col min="21" max="21" width="17.28515625" style="28" customWidth="1"/>
    <col min="22" max="22" width="11.42578125" style="28" customWidth="1"/>
    <col min="23" max="23" width="14" style="28" customWidth="1"/>
    <col min="24" max="24" width="12.28515625" style="28" customWidth="1"/>
    <col min="25" max="16384" width="9.140625" style="28"/>
  </cols>
  <sheetData>
    <row r="1" spans="2:24">
      <c r="S1" s="150" t="s">
        <v>35</v>
      </c>
      <c r="T1" s="150"/>
      <c r="U1" s="150"/>
      <c r="V1" s="150"/>
      <c r="W1" s="150"/>
      <c r="X1" s="150"/>
    </row>
    <row r="2" spans="2:24" ht="23.25" customHeight="1"/>
    <row r="3" spans="2:24">
      <c r="R3" s="150" t="s">
        <v>70</v>
      </c>
      <c r="S3" s="150"/>
      <c r="T3" s="150"/>
      <c r="U3" s="150"/>
      <c r="V3" s="150"/>
      <c r="W3" s="150"/>
      <c r="X3" s="150"/>
    </row>
    <row r="4" spans="2:24">
      <c r="B4" s="95"/>
      <c r="C4" s="29"/>
      <c r="R4" s="151" t="s">
        <v>75</v>
      </c>
      <c r="S4" s="150"/>
      <c r="T4" s="150"/>
      <c r="U4" s="150"/>
      <c r="V4" s="150"/>
      <c r="W4" s="150"/>
      <c r="X4" s="150"/>
    </row>
    <row r="5" spans="2:24">
      <c r="B5" s="95"/>
      <c r="C5" s="29"/>
      <c r="R5" s="151" t="s">
        <v>76</v>
      </c>
      <c r="S5" s="151"/>
      <c r="T5" s="151"/>
      <c r="U5" s="151"/>
      <c r="V5" s="151"/>
      <c r="W5" s="151"/>
      <c r="X5" s="151"/>
    </row>
    <row r="6" spans="2:24">
      <c r="B6" s="95"/>
      <c r="C6" s="29"/>
      <c r="J6" s="43"/>
      <c r="K6" s="43"/>
      <c r="L6" s="43"/>
      <c r="R6" s="151" t="s">
        <v>77</v>
      </c>
      <c r="S6" s="151"/>
      <c r="T6" s="151"/>
      <c r="U6" s="151"/>
      <c r="V6" s="151"/>
      <c r="W6" s="151"/>
      <c r="X6" s="151"/>
    </row>
    <row r="7" spans="2:24">
      <c r="B7" s="95"/>
      <c r="C7" s="29"/>
      <c r="R7" s="151" t="s">
        <v>73</v>
      </c>
      <c r="S7" s="151"/>
      <c r="T7" s="151"/>
      <c r="U7" s="151"/>
      <c r="V7" s="151"/>
      <c r="W7" s="151"/>
      <c r="X7" s="151"/>
    </row>
    <row r="8" spans="2:24" ht="33.75" customHeight="1">
      <c r="B8" s="95"/>
      <c r="C8" s="29"/>
      <c r="S8" s="30"/>
      <c r="T8" s="30"/>
    </row>
    <row r="9" spans="2:24" ht="18.75">
      <c r="B9" s="152" t="s">
        <v>36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</row>
    <row r="10" spans="2:24" ht="18.75">
      <c r="B10" s="152" t="s">
        <v>78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</row>
    <row r="11" spans="2:24" ht="18.75">
      <c r="B11" s="152" t="s">
        <v>79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spans="2:24" ht="18.75">
      <c r="B12" s="89"/>
      <c r="C12" s="34"/>
      <c r="D12" s="34"/>
      <c r="E12" s="34"/>
      <c r="F12" s="34"/>
      <c r="G12" s="34"/>
      <c r="H12" s="34"/>
      <c r="I12" s="34"/>
      <c r="J12" s="34"/>
      <c r="K12" s="34"/>
      <c r="L12" s="35" t="s">
        <v>13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2:24" ht="27.75" customHeight="1">
      <c r="B13" s="165" t="s">
        <v>112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</row>
    <row r="14" spans="2:24" ht="23.25" customHeight="1">
      <c r="B14" s="167" t="s">
        <v>93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spans="2:24" ht="27" customHeight="1" thickBot="1">
      <c r="B15" s="95"/>
      <c r="M15" s="43"/>
      <c r="N15" s="43"/>
      <c r="O15" s="43"/>
      <c r="S15" s="30"/>
      <c r="T15" s="30"/>
      <c r="U15" s="30"/>
    </row>
    <row r="16" spans="2:24" ht="24" customHeight="1">
      <c r="B16" s="168"/>
      <c r="C16" s="159" t="s">
        <v>0</v>
      </c>
      <c r="D16" s="153" t="s">
        <v>33</v>
      </c>
      <c r="E16" s="154"/>
      <c r="F16" s="153" t="s">
        <v>34</v>
      </c>
      <c r="G16" s="154"/>
      <c r="H16" s="153" t="s">
        <v>32</v>
      </c>
      <c r="I16" s="154"/>
      <c r="J16" s="153" t="s">
        <v>69</v>
      </c>
      <c r="K16" s="154"/>
      <c r="L16" s="155"/>
      <c r="M16" s="153" t="s">
        <v>31</v>
      </c>
      <c r="N16" s="154"/>
      <c r="O16" s="155"/>
      <c r="P16" s="159" t="s">
        <v>28</v>
      </c>
      <c r="Q16" s="159"/>
      <c r="R16" s="159"/>
      <c r="S16" s="159"/>
      <c r="T16" s="159"/>
      <c r="U16" s="159"/>
      <c r="V16" s="159"/>
      <c r="W16" s="160"/>
      <c r="X16" s="161"/>
    </row>
    <row r="17" spans="2:24" ht="49.5" customHeight="1">
      <c r="B17" s="169"/>
      <c r="C17" s="162"/>
      <c r="D17" s="172"/>
      <c r="E17" s="173"/>
      <c r="F17" s="172"/>
      <c r="G17" s="173"/>
      <c r="H17" s="172"/>
      <c r="I17" s="173"/>
      <c r="J17" s="156"/>
      <c r="K17" s="157"/>
      <c r="L17" s="158"/>
      <c r="M17" s="156"/>
      <c r="N17" s="157"/>
      <c r="O17" s="158"/>
      <c r="P17" s="162" t="s">
        <v>48</v>
      </c>
      <c r="Q17" s="162"/>
      <c r="R17" s="162"/>
      <c r="S17" s="162" t="s">
        <v>49</v>
      </c>
      <c r="T17" s="162"/>
      <c r="U17" s="162"/>
      <c r="V17" s="162" t="s">
        <v>50</v>
      </c>
      <c r="W17" s="162"/>
      <c r="X17" s="163"/>
    </row>
    <row r="18" spans="2:24" ht="99.75" customHeight="1" thickBot="1">
      <c r="B18" s="170"/>
      <c r="C18" s="171"/>
      <c r="D18" s="100" t="s">
        <v>110</v>
      </c>
      <c r="E18" s="100" t="s">
        <v>12</v>
      </c>
      <c r="F18" s="100" t="s">
        <v>110</v>
      </c>
      <c r="G18" s="100" t="s">
        <v>12</v>
      </c>
      <c r="H18" s="100" t="s">
        <v>110</v>
      </c>
      <c r="I18" s="100" t="s">
        <v>12</v>
      </c>
      <c r="J18" s="100" t="s">
        <v>111</v>
      </c>
      <c r="K18" s="100" t="s">
        <v>17</v>
      </c>
      <c r="L18" s="100" t="s">
        <v>27</v>
      </c>
      <c r="M18" s="100" t="s">
        <v>111</v>
      </c>
      <c r="N18" s="100" t="s">
        <v>17</v>
      </c>
      <c r="O18" s="100" t="s">
        <v>27</v>
      </c>
      <c r="P18" s="100" t="s">
        <v>111</v>
      </c>
      <c r="Q18" s="100" t="s">
        <v>17</v>
      </c>
      <c r="R18" s="100" t="s">
        <v>27</v>
      </c>
      <c r="S18" s="100" t="s">
        <v>111</v>
      </c>
      <c r="T18" s="100" t="s">
        <v>17</v>
      </c>
      <c r="U18" s="100" t="s">
        <v>27</v>
      </c>
      <c r="V18" s="100" t="s">
        <v>111</v>
      </c>
      <c r="W18" s="100" t="s">
        <v>17</v>
      </c>
      <c r="X18" s="101" t="s">
        <v>27</v>
      </c>
    </row>
    <row r="19" spans="2:24" ht="16.5" thickBot="1">
      <c r="B19" s="96">
        <v>1</v>
      </c>
      <c r="C19" s="36">
        <v>2</v>
      </c>
      <c r="D19" s="36">
        <v>3</v>
      </c>
      <c r="E19" s="37">
        <v>4</v>
      </c>
      <c r="F19" s="36">
        <v>5</v>
      </c>
      <c r="G19" s="36">
        <v>6</v>
      </c>
      <c r="H19" s="37">
        <v>7</v>
      </c>
      <c r="I19" s="36">
        <v>8</v>
      </c>
      <c r="J19" s="36">
        <v>9</v>
      </c>
      <c r="K19" s="37">
        <v>10</v>
      </c>
      <c r="L19" s="36">
        <v>11</v>
      </c>
      <c r="M19" s="36">
        <v>12</v>
      </c>
      <c r="N19" s="37">
        <v>13</v>
      </c>
      <c r="O19" s="36">
        <v>14</v>
      </c>
      <c r="P19" s="36">
        <v>15</v>
      </c>
      <c r="Q19" s="37">
        <v>16</v>
      </c>
      <c r="R19" s="36">
        <v>17</v>
      </c>
      <c r="S19" s="36">
        <v>18</v>
      </c>
      <c r="T19" s="37">
        <v>19</v>
      </c>
      <c r="U19" s="36">
        <v>20</v>
      </c>
      <c r="V19" s="36">
        <v>21</v>
      </c>
      <c r="W19" s="37">
        <v>22</v>
      </c>
      <c r="X19" s="38">
        <v>23</v>
      </c>
    </row>
    <row r="20" spans="2:24" ht="37.5">
      <c r="B20" s="97" t="s">
        <v>1</v>
      </c>
      <c r="C20" s="39" t="s">
        <v>51</v>
      </c>
      <c r="D20" s="76">
        <v>1066.5</v>
      </c>
      <c r="E20" s="76">
        <v>1058.5</v>
      </c>
      <c r="F20" s="76">
        <v>1034.5</v>
      </c>
      <c r="G20" s="76">
        <v>1031.5</v>
      </c>
      <c r="H20" s="76">
        <v>1038.0999999999999</v>
      </c>
      <c r="I20" s="76">
        <v>1027.6099999999999</v>
      </c>
      <c r="J20" s="76">
        <v>827474.89000000013</v>
      </c>
      <c r="K20" s="76">
        <v>827755.9</v>
      </c>
      <c r="L20" s="76">
        <v>164835.85999999999</v>
      </c>
      <c r="M20" s="76">
        <v>550209.57999999996</v>
      </c>
      <c r="N20" s="76">
        <v>549813.87</v>
      </c>
      <c r="O20" s="76">
        <v>116805.63999999998</v>
      </c>
      <c r="P20" s="76">
        <v>491294.87999999995</v>
      </c>
      <c r="Q20" s="76">
        <v>490588.39</v>
      </c>
      <c r="R20" s="76">
        <v>102840.25</v>
      </c>
      <c r="S20" s="76">
        <v>58914.700000000004</v>
      </c>
      <c r="T20" s="76">
        <v>59225.48</v>
      </c>
      <c r="U20" s="76">
        <v>13965.389999999998</v>
      </c>
      <c r="V20" s="77">
        <v>0</v>
      </c>
      <c r="W20" s="77">
        <v>0</v>
      </c>
      <c r="X20" s="78">
        <v>0</v>
      </c>
    </row>
    <row r="21" spans="2:24" ht="50.25" customHeight="1">
      <c r="B21" s="98" t="s">
        <v>18</v>
      </c>
      <c r="C21" s="40" t="s">
        <v>52</v>
      </c>
      <c r="D21" s="79">
        <v>6</v>
      </c>
      <c r="E21" s="79">
        <v>6</v>
      </c>
      <c r="F21" s="79">
        <v>6</v>
      </c>
      <c r="G21" s="79">
        <v>6</v>
      </c>
      <c r="H21" s="79">
        <v>6</v>
      </c>
      <c r="I21" s="79">
        <v>6</v>
      </c>
      <c r="J21" s="80" t="s">
        <v>41</v>
      </c>
      <c r="K21" s="80" t="s">
        <v>41</v>
      </c>
      <c r="L21" s="80" t="s">
        <v>41</v>
      </c>
      <c r="M21" s="79">
        <v>6756.11</v>
      </c>
      <c r="N21" s="79">
        <v>8099.6399999999994</v>
      </c>
      <c r="O21" s="79">
        <v>1910.06</v>
      </c>
      <c r="P21" s="79">
        <v>6756.11</v>
      </c>
      <c r="Q21" s="79">
        <v>8099.6399999999994</v>
      </c>
      <c r="R21" s="79">
        <v>1910.06</v>
      </c>
      <c r="S21" s="79">
        <v>0</v>
      </c>
      <c r="T21" s="79">
        <v>0</v>
      </c>
      <c r="U21" s="79">
        <v>0</v>
      </c>
      <c r="V21" s="81">
        <v>0</v>
      </c>
      <c r="W21" s="81">
        <v>0</v>
      </c>
      <c r="X21" s="81">
        <v>0</v>
      </c>
    </row>
    <row r="22" spans="2:24" ht="39" customHeight="1">
      <c r="B22" s="98" t="s">
        <v>19</v>
      </c>
      <c r="C22" s="40" t="s">
        <v>53</v>
      </c>
      <c r="D22" s="79">
        <v>853</v>
      </c>
      <c r="E22" s="79">
        <v>853</v>
      </c>
      <c r="F22" s="79">
        <v>831</v>
      </c>
      <c r="G22" s="79">
        <v>835</v>
      </c>
      <c r="H22" s="79">
        <v>833.1</v>
      </c>
      <c r="I22" s="79">
        <v>832.08999999999992</v>
      </c>
      <c r="J22" s="80" t="s">
        <v>41</v>
      </c>
      <c r="K22" s="80" t="s">
        <v>41</v>
      </c>
      <c r="L22" s="80" t="s">
        <v>41</v>
      </c>
      <c r="M22" s="79">
        <v>472096.70999999996</v>
      </c>
      <c r="N22" s="79">
        <v>471936.96</v>
      </c>
      <c r="O22" s="79">
        <v>102034.51</v>
      </c>
      <c r="P22" s="79">
        <v>417913.66</v>
      </c>
      <c r="Q22" s="79">
        <v>417443.13</v>
      </c>
      <c r="R22" s="79">
        <v>88975.98</v>
      </c>
      <c r="S22" s="79">
        <v>54183.05</v>
      </c>
      <c r="T22" s="79">
        <v>54493.83</v>
      </c>
      <c r="U22" s="79">
        <v>13058.529999999999</v>
      </c>
      <c r="V22" s="79">
        <v>0</v>
      </c>
      <c r="W22" s="79">
        <v>0</v>
      </c>
      <c r="X22" s="79">
        <v>0</v>
      </c>
    </row>
    <row r="23" spans="2:24" ht="81.75" customHeight="1">
      <c r="B23" s="98" t="s">
        <v>20</v>
      </c>
      <c r="C23" s="40" t="s">
        <v>54</v>
      </c>
      <c r="D23" s="79">
        <v>133</v>
      </c>
      <c r="E23" s="79">
        <v>133</v>
      </c>
      <c r="F23" s="79">
        <v>129</v>
      </c>
      <c r="G23" s="79">
        <v>131</v>
      </c>
      <c r="H23" s="79">
        <v>130</v>
      </c>
      <c r="I23" s="79">
        <v>130</v>
      </c>
      <c r="J23" s="80" t="s">
        <v>41</v>
      </c>
      <c r="K23" s="80" t="s">
        <v>41</v>
      </c>
      <c r="L23" s="80" t="s">
        <v>41</v>
      </c>
      <c r="M23" s="79">
        <v>58387.71</v>
      </c>
      <c r="N23" s="79">
        <v>58254.80999999999</v>
      </c>
      <c r="O23" s="79">
        <v>10113.119999999999</v>
      </c>
      <c r="P23" s="79">
        <v>55152.56</v>
      </c>
      <c r="Q23" s="79">
        <v>55019.659999999989</v>
      </c>
      <c r="R23" s="79">
        <v>9404.99</v>
      </c>
      <c r="S23" s="79">
        <v>3235.15</v>
      </c>
      <c r="T23" s="79">
        <v>3235.15</v>
      </c>
      <c r="U23" s="79">
        <v>708.13</v>
      </c>
      <c r="V23" s="82">
        <v>0</v>
      </c>
      <c r="W23" s="82">
        <v>0</v>
      </c>
      <c r="X23" s="81">
        <v>0</v>
      </c>
    </row>
    <row r="24" spans="2:24" ht="102" customHeight="1" thickBot="1">
      <c r="B24" s="99" t="s">
        <v>21</v>
      </c>
      <c r="C24" s="40" t="s">
        <v>80</v>
      </c>
      <c r="D24" s="79">
        <v>74.5</v>
      </c>
      <c r="E24" s="79">
        <v>66.5</v>
      </c>
      <c r="F24" s="79">
        <v>68.5</v>
      </c>
      <c r="G24" s="79">
        <v>59.5</v>
      </c>
      <c r="H24" s="79">
        <v>69</v>
      </c>
      <c r="I24" s="79">
        <v>59.52</v>
      </c>
      <c r="J24" s="83" t="s">
        <v>41</v>
      </c>
      <c r="K24" s="83" t="s">
        <v>41</v>
      </c>
      <c r="L24" s="83" t="s">
        <v>41</v>
      </c>
      <c r="M24" s="79">
        <v>12969.05</v>
      </c>
      <c r="N24" s="79">
        <v>11522.46</v>
      </c>
      <c r="O24" s="79">
        <v>2747.9500000000003</v>
      </c>
      <c r="P24" s="79">
        <v>11472.55</v>
      </c>
      <c r="Q24" s="79">
        <v>10025.959999999999</v>
      </c>
      <c r="R24" s="79">
        <v>2549.2200000000003</v>
      </c>
      <c r="S24" s="79">
        <v>1496.5</v>
      </c>
      <c r="T24" s="79">
        <v>1496.5</v>
      </c>
      <c r="U24" s="79">
        <v>198.73</v>
      </c>
      <c r="V24" s="82">
        <v>0</v>
      </c>
      <c r="W24" s="81">
        <v>0</v>
      </c>
      <c r="X24" s="81">
        <v>0</v>
      </c>
    </row>
    <row r="25" spans="2:24"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</row>
  </sheetData>
  <autoFilter ref="A19:X24"/>
  <mergeCells count="23">
    <mergeCell ref="C25:X25"/>
    <mergeCell ref="B11:X11"/>
    <mergeCell ref="B13:X13"/>
    <mergeCell ref="B14:X14"/>
    <mergeCell ref="B16:B18"/>
    <mergeCell ref="C16:C18"/>
    <mergeCell ref="D16:E17"/>
    <mergeCell ref="F16:G17"/>
    <mergeCell ref="H16:I17"/>
    <mergeCell ref="J16:L17"/>
    <mergeCell ref="S1:X1"/>
    <mergeCell ref="R3:X3"/>
    <mergeCell ref="R4:X4"/>
    <mergeCell ref="B9:X9"/>
    <mergeCell ref="B10:X10"/>
    <mergeCell ref="R5:X5"/>
    <mergeCell ref="R6:X6"/>
    <mergeCell ref="R7:X7"/>
    <mergeCell ref="M16:O17"/>
    <mergeCell ref="P16:X16"/>
    <mergeCell ref="P17:R17"/>
    <mergeCell ref="S17:U17"/>
    <mergeCell ref="V17:X17"/>
  </mergeCells>
  <pageMargins left="0.39370078740157483" right="0.39370078740157483" top="0.78740157480314965" bottom="0.39370078740157483" header="0.86614173228346458" footer="0.51181102362204722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X30"/>
  <sheetViews>
    <sheetView view="pageBreakPreview" topLeftCell="A22" zoomScale="60" zoomScaleNormal="100" workbookViewId="0">
      <selection activeCell="L25" sqref="L25"/>
    </sheetView>
  </sheetViews>
  <sheetFormatPr defaultRowHeight="12.75"/>
  <cols>
    <col min="1" max="1" width="4.28515625" style="8" customWidth="1"/>
    <col min="2" max="2" width="8.42578125" style="8" customWidth="1"/>
    <col min="3" max="3" width="18.140625" style="8" customWidth="1"/>
    <col min="4" max="8" width="17.85546875" style="8" customWidth="1"/>
    <col min="9" max="9" width="14" style="8" customWidth="1"/>
    <col min="10" max="12" width="19.85546875" style="8" customWidth="1"/>
    <col min="13" max="13" width="26" style="8" customWidth="1"/>
    <col min="14" max="15" width="19.85546875" style="8" customWidth="1"/>
    <col min="16" max="16" width="19.5703125" style="8" customWidth="1"/>
    <col min="17" max="17" width="19.85546875" style="8" customWidth="1"/>
    <col min="18" max="18" width="20.5703125" style="8" customWidth="1"/>
    <col min="19" max="21" width="20.85546875" style="8" customWidth="1"/>
    <col min="22" max="24" width="16.42578125" style="8" customWidth="1"/>
    <col min="25" max="16384" width="9.140625" style="8"/>
  </cols>
  <sheetData>
    <row r="1" spans="2:24" ht="38.25">
      <c r="S1" s="174" t="s">
        <v>37</v>
      </c>
      <c r="T1" s="174"/>
      <c r="U1" s="174"/>
      <c r="V1" s="174"/>
      <c r="W1" s="174"/>
      <c r="X1" s="174"/>
    </row>
    <row r="2" spans="2:24" ht="21" customHeight="1">
      <c r="S2" s="12"/>
      <c r="T2" s="13"/>
      <c r="U2" s="13"/>
      <c r="V2" s="12"/>
      <c r="W2" s="12"/>
      <c r="X2" s="12"/>
    </row>
    <row r="3" spans="2:24" ht="23.25">
      <c r="R3" s="180" t="s">
        <v>70</v>
      </c>
      <c r="S3" s="180"/>
      <c r="T3" s="180"/>
      <c r="U3" s="180"/>
      <c r="V3" s="180"/>
      <c r="W3" s="180"/>
      <c r="X3" s="180"/>
    </row>
    <row r="4" spans="2:24" ht="23.25" customHeight="1">
      <c r="R4" s="181" t="s">
        <v>75</v>
      </c>
      <c r="S4" s="180"/>
      <c r="T4" s="180"/>
      <c r="U4" s="180"/>
      <c r="V4" s="180"/>
      <c r="W4" s="180"/>
      <c r="X4" s="180"/>
    </row>
    <row r="5" spans="2:24" ht="23.25" customHeight="1">
      <c r="R5" s="181" t="s">
        <v>76</v>
      </c>
      <c r="S5" s="181"/>
      <c r="T5" s="181"/>
      <c r="U5" s="181"/>
      <c r="V5" s="181"/>
      <c r="W5" s="181"/>
      <c r="X5" s="181"/>
    </row>
    <row r="6" spans="2:24" ht="23.25" customHeight="1">
      <c r="R6" s="181" t="s">
        <v>77</v>
      </c>
      <c r="S6" s="181"/>
      <c r="T6" s="181"/>
      <c r="U6" s="181"/>
      <c r="V6" s="181"/>
      <c r="W6" s="181"/>
      <c r="X6" s="181"/>
    </row>
    <row r="7" spans="2:24" ht="23.25" customHeight="1">
      <c r="R7" s="181" t="s">
        <v>73</v>
      </c>
      <c r="S7" s="181"/>
      <c r="T7" s="181"/>
      <c r="U7" s="181"/>
      <c r="V7" s="181"/>
      <c r="W7" s="181"/>
      <c r="X7" s="181"/>
    </row>
    <row r="8" spans="2:24" ht="38.25">
      <c r="B8" s="174" t="s">
        <v>36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2:24" ht="34.5" customHeight="1">
      <c r="B9" s="174" t="s">
        <v>81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2:24" ht="30" customHeight="1">
      <c r="B10" s="174" t="s">
        <v>82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</row>
    <row r="11" spans="2:24" ht="25.5">
      <c r="B11" s="165" t="s">
        <v>112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</row>
    <row r="12" spans="2:24" ht="27" customHeight="1">
      <c r="B12" s="165" t="s">
        <v>93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</row>
    <row r="13" spans="2:24" ht="18.75">
      <c r="B13" s="152" t="s">
        <v>10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</row>
    <row r="14" spans="2:24" ht="30.75" customHeight="1" thickBot="1"/>
    <row r="15" spans="2:24" ht="15.75" customHeight="1">
      <c r="B15" s="192"/>
      <c r="C15" s="183" t="s">
        <v>26</v>
      </c>
      <c r="D15" s="176" t="s">
        <v>33</v>
      </c>
      <c r="E15" s="177"/>
      <c r="F15" s="176" t="s">
        <v>34</v>
      </c>
      <c r="G15" s="177"/>
      <c r="H15" s="176" t="s">
        <v>32</v>
      </c>
      <c r="I15" s="177"/>
      <c r="J15" s="176" t="s">
        <v>45</v>
      </c>
      <c r="K15" s="177"/>
      <c r="L15" s="186"/>
      <c r="M15" s="176" t="s">
        <v>31</v>
      </c>
      <c r="N15" s="177"/>
      <c r="O15" s="186"/>
      <c r="P15" s="183" t="s">
        <v>28</v>
      </c>
      <c r="Q15" s="183"/>
      <c r="R15" s="183"/>
      <c r="S15" s="183"/>
      <c r="T15" s="183"/>
      <c r="U15" s="183"/>
      <c r="V15" s="183"/>
      <c r="W15" s="184"/>
      <c r="X15" s="185"/>
    </row>
    <row r="16" spans="2:24" ht="41.25" customHeight="1">
      <c r="B16" s="193"/>
      <c r="C16" s="175"/>
      <c r="D16" s="178"/>
      <c r="E16" s="179"/>
      <c r="F16" s="178"/>
      <c r="G16" s="179"/>
      <c r="H16" s="178"/>
      <c r="I16" s="179"/>
      <c r="J16" s="187"/>
      <c r="K16" s="188"/>
      <c r="L16" s="189"/>
      <c r="M16" s="187"/>
      <c r="N16" s="188"/>
      <c r="O16" s="189"/>
      <c r="P16" s="175" t="s">
        <v>48</v>
      </c>
      <c r="Q16" s="175"/>
      <c r="R16" s="175"/>
      <c r="S16" s="175" t="s">
        <v>49</v>
      </c>
      <c r="T16" s="175"/>
      <c r="U16" s="175"/>
      <c r="V16" s="175" t="s">
        <v>29</v>
      </c>
      <c r="W16" s="175"/>
      <c r="X16" s="190"/>
    </row>
    <row r="17" spans="2:24" ht="68.25" customHeight="1" thickBot="1">
      <c r="B17" s="194"/>
      <c r="C17" s="195"/>
      <c r="D17" s="56" t="s">
        <v>42</v>
      </c>
      <c r="E17" s="56" t="s">
        <v>12</v>
      </c>
      <c r="F17" s="56" t="s">
        <v>42</v>
      </c>
      <c r="G17" s="56" t="s">
        <v>12</v>
      </c>
      <c r="H17" s="56" t="s">
        <v>42</v>
      </c>
      <c r="I17" s="56" t="s">
        <v>12</v>
      </c>
      <c r="J17" s="56" t="s">
        <v>43</v>
      </c>
      <c r="K17" s="56" t="s">
        <v>17</v>
      </c>
      <c r="L17" s="56" t="s">
        <v>27</v>
      </c>
      <c r="M17" s="56" t="s">
        <v>43</v>
      </c>
      <c r="N17" s="56" t="s">
        <v>17</v>
      </c>
      <c r="O17" s="56" t="s">
        <v>27</v>
      </c>
      <c r="P17" s="56" t="s">
        <v>43</v>
      </c>
      <c r="Q17" s="56" t="s">
        <v>17</v>
      </c>
      <c r="R17" s="56" t="s">
        <v>27</v>
      </c>
      <c r="S17" s="56" t="s">
        <v>43</v>
      </c>
      <c r="T17" s="56" t="s">
        <v>17</v>
      </c>
      <c r="U17" s="56" t="s">
        <v>27</v>
      </c>
      <c r="V17" s="56" t="s">
        <v>43</v>
      </c>
      <c r="W17" s="56" t="s">
        <v>17</v>
      </c>
      <c r="X17" s="18" t="s">
        <v>27</v>
      </c>
    </row>
    <row r="18" spans="2:24" ht="13.5" thickBot="1">
      <c r="B18" s="67">
        <v>1</v>
      </c>
      <c r="C18" s="19">
        <v>2</v>
      </c>
      <c r="D18" s="19">
        <v>3</v>
      </c>
      <c r="E18" s="19">
        <v>4</v>
      </c>
      <c r="F18" s="19">
        <v>5</v>
      </c>
      <c r="G18" s="19">
        <v>6</v>
      </c>
      <c r="H18" s="19">
        <v>7</v>
      </c>
      <c r="I18" s="19">
        <v>8</v>
      </c>
      <c r="J18" s="19">
        <v>9</v>
      </c>
      <c r="K18" s="19">
        <v>10</v>
      </c>
      <c r="L18" s="19">
        <v>11</v>
      </c>
      <c r="M18" s="19">
        <v>12</v>
      </c>
      <c r="N18" s="19">
        <v>13</v>
      </c>
      <c r="O18" s="19">
        <v>14</v>
      </c>
      <c r="P18" s="19">
        <v>15</v>
      </c>
      <c r="Q18" s="19">
        <v>16</v>
      </c>
      <c r="R18" s="19">
        <v>17</v>
      </c>
      <c r="S18" s="19">
        <v>18</v>
      </c>
      <c r="T18" s="19">
        <v>19</v>
      </c>
      <c r="U18" s="19">
        <v>20</v>
      </c>
      <c r="V18" s="19">
        <v>21</v>
      </c>
      <c r="W18" s="19">
        <v>22</v>
      </c>
      <c r="X18" s="21">
        <v>23</v>
      </c>
    </row>
    <row r="19" spans="2:24" ht="38.25">
      <c r="B19" s="68" t="s">
        <v>1</v>
      </c>
      <c r="C19" s="69" t="s">
        <v>3</v>
      </c>
      <c r="D19" s="92">
        <v>12612.2</v>
      </c>
      <c r="E19" s="92">
        <v>12592.259999999998</v>
      </c>
      <c r="F19" s="92">
        <v>12342.51</v>
      </c>
      <c r="G19" s="92">
        <v>12302.94</v>
      </c>
      <c r="H19" s="92">
        <v>8661.5300000000007</v>
      </c>
      <c r="I19" s="92">
        <v>8651.73</v>
      </c>
      <c r="J19" s="92">
        <v>5642984.5699999994</v>
      </c>
      <c r="K19" s="92">
        <v>6055013.3999999994</v>
      </c>
      <c r="L19" s="92">
        <v>1134567.5499999998</v>
      </c>
      <c r="M19" s="92">
        <v>3029947.8200000003</v>
      </c>
      <c r="N19" s="92">
        <v>3059147.18</v>
      </c>
      <c r="O19" s="92">
        <v>575066.42000000004</v>
      </c>
      <c r="P19" s="92">
        <v>1060986.77</v>
      </c>
      <c r="Q19" s="92">
        <v>1064252.18</v>
      </c>
      <c r="R19" s="92">
        <v>198936.62000000002</v>
      </c>
      <c r="S19" s="92">
        <v>1892591.5499999998</v>
      </c>
      <c r="T19" s="92">
        <v>1919782.15</v>
      </c>
      <c r="U19" s="92">
        <v>362017.79000000004</v>
      </c>
      <c r="V19" s="92">
        <v>76369.5</v>
      </c>
      <c r="W19" s="92">
        <v>75112.849999999991</v>
      </c>
      <c r="X19" s="92">
        <v>14112.01</v>
      </c>
    </row>
    <row r="20" spans="2:24" ht="25.5">
      <c r="B20" s="70" t="s">
        <v>18</v>
      </c>
      <c r="C20" s="71" t="s">
        <v>14</v>
      </c>
      <c r="D20" s="93">
        <v>13</v>
      </c>
      <c r="E20" s="93">
        <v>13</v>
      </c>
      <c r="F20" s="93">
        <v>12</v>
      </c>
      <c r="G20" s="93">
        <v>12</v>
      </c>
      <c r="H20" s="93">
        <v>11</v>
      </c>
      <c r="I20" s="93">
        <v>11</v>
      </c>
      <c r="J20" s="93">
        <v>7617.89</v>
      </c>
      <c r="K20" s="93">
        <v>7617.89</v>
      </c>
      <c r="L20" s="93">
        <v>1332.59</v>
      </c>
      <c r="M20" s="93">
        <v>5561.95</v>
      </c>
      <c r="N20" s="93">
        <v>5561.95</v>
      </c>
      <c r="O20" s="93">
        <v>1065.07</v>
      </c>
      <c r="P20" s="93">
        <v>5561.95</v>
      </c>
      <c r="Q20" s="93">
        <v>5561.95</v>
      </c>
      <c r="R20" s="93">
        <v>1065.07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</row>
    <row r="21" spans="2:24" ht="25.5">
      <c r="B21" s="70" t="s">
        <v>19</v>
      </c>
      <c r="C21" s="71" t="s">
        <v>15</v>
      </c>
      <c r="D21" s="93">
        <v>11415.93</v>
      </c>
      <c r="E21" s="93">
        <v>11386.609999999999</v>
      </c>
      <c r="F21" s="93">
        <v>11223.64</v>
      </c>
      <c r="G21" s="93">
        <v>11166.33</v>
      </c>
      <c r="H21" s="93">
        <v>7865.13</v>
      </c>
      <c r="I21" s="93">
        <v>7823.4299999999994</v>
      </c>
      <c r="J21" s="93">
        <v>5136361.18</v>
      </c>
      <c r="K21" s="93">
        <v>5544250.9100000001</v>
      </c>
      <c r="L21" s="93">
        <v>1042149.9199999999</v>
      </c>
      <c r="M21" s="93">
        <v>2743857.5100000002</v>
      </c>
      <c r="N21" s="93">
        <v>2772933.12</v>
      </c>
      <c r="O21" s="93">
        <v>522954.82000000007</v>
      </c>
      <c r="P21" s="93">
        <v>909582.27</v>
      </c>
      <c r="Q21" s="93">
        <v>912814.88</v>
      </c>
      <c r="R21" s="93">
        <v>171752.48</v>
      </c>
      <c r="S21" s="93">
        <v>1766787.63</v>
      </c>
      <c r="T21" s="93">
        <v>1793978.23</v>
      </c>
      <c r="U21" s="93">
        <v>338551.84</v>
      </c>
      <c r="V21" s="93">
        <v>67487.61</v>
      </c>
      <c r="W21" s="93">
        <v>66140.009999999995</v>
      </c>
      <c r="X21" s="93">
        <v>12650.5</v>
      </c>
    </row>
    <row r="22" spans="2:24" ht="25.5">
      <c r="B22" s="70" t="s">
        <v>20</v>
      </c>
      <c r="C22" s="71" t="s">
        <v>16</v>
      </c>
      <c r="D22" s="93">
        <v>1183.27</v>
      </c>
      <c r="E22" s="93">
        <v>1192.6499999999999</v>
      </c>
      <c r="F22" s="93">
        <v>1106.8700000000001</v>
      </c>
      <c r="G22" s="93">
        <v>1124.6099999999999</v>
      </c>
      <c r="H22" s="93">
        <v>785.4</v>
      </c>
      <c r="I22" s="93">
        <v>817.30000000000007</v>
      </c>
      <c r="J22" s="93">
        <v>499005.5</v>
      </c>
      <c r="K22" s="93">
        <v>503144.6</v>
      </c>
      <c r="L22" s="93">
        <v>91085.04</v>
      </c>
      <c r="M22" s="93">
        <v>280528.36000000004</v>
      </c>
      <c r="N22" s="93">
        <v>280652.11000000004</v>
      </c>
      <c r="O22" s="93">
        <v>51046.53</v>
      </c>
      <c r="P22" s="93">
        <v>145842.54999999999</v>
      </c>
      <c r="Q22" s="93">
        <v>145875.35</v>
      </c>
      <c r="R22" s="93">
        <v>26119.07</v>
      </c>
      <c r="S22" s="93">
        <v>125803.92</v>
      </c>
      <c r="T22" s="93">
        <v>125803.92</v>
      </c>
      <c r="U22" s="93">
        <v>23465.95</v>
      </c>
      <c r="V22" s="93">
        <v>8881.89</v>
      </c>
      <c r="W22" s="93">
        <v>8972.84</v>
      </c>
      <c r="X22" s="93">
        <v>1461.51</v>
      </c>
    </row>
    <row r="23" spans="2:24" ht="54" customHeight="1">
      <c r="B23" s="72" t="s">
        <v>2</v>
      </c>
      <c r="C23" s="73" t="s">
        <v>30</v>
      </c>
      <c r="D23" s="94">
        <v>12612.2</v>
      </c>
      <c r="E23" s="94">
        <v>12592.26</v>
      </c>
      <c r="F23" s="94">
        <v>12342.51</v>
      </c>
      <c r="G23" s="94">
        <v>12302.939999999999</v>
      </c>
      <c r="H23" s="94">
        <v>8661.5299999999988</v>
      </c>
      <c r="I23" s="94">
        <v>8651.73</v>
      </c>
      <c r="J23" s="94">
        <v>5642984.5699999994</v>
      </c>
      <c r="K23" s="94">
        <v>6055013.4000000004</v>
      </c>
      <c r="L23" s="94">
        <v>1134567.55</v>
      </c>
      <c r="M23" s="94">
        <v>3029947.82</v>
      </c>
      <c r="N23" s="94">
        <v>3059147.1799999997</v>
      </c>
      <c r="O23" s="94">
        <v>575066.42000000004</v>
      </c>
      <c r="P23" s="94">
        <v>1060986.77</v>
      </c>
      <c r="Q23" s="94">
        <v>1064252.1800000002</v>
      </c>
      <c r="R23" s="94">
        <v>198936.62</v>
      </c>
      <c r="S23" s="94">
        <v>1892591.55</v>
      </c>
      <c r="T23" s="94">
        <v>1919782.15</v>
      </c>
      <c r="U23" s="94">
        <v>362017.79000000004</v>
      </c>
      <c r="V23" s="94">
        <v>76369.499999999985</v>
      </c>
      <c r="W23" s="94">
        <v>75112.850000000006</v>
      </c>
      <c r="X23" s="94">
        <v>14112.01</v>
      </c>
    </row>
    <row r="24" spans="2:24" ht="42" customHeight="1">
      <c r="B24" s="70" t="s">
        <v>18</v>
      </c>
      <c r="C24" s="71" t="s">
        <v>4</v>
      </c>
      <c r="D24" s="93">
        <v>6084.68</v>
      </c>
      <c r="E24" s="93">
        <v>6090.13</v>
      </c>
      <c r="F24" s="93">
        <v>6009.89</v>
      </c>
      <c r="G24" s="93">
        <v>6014.19</v>
      </c>
      <c r="H24" s="93">
        <v>3649</v>
      </c>
      <c r="I24" s="93">
        <v>3594.6</v>
      </c>
      <c r="J24" s="93">
        <v>2509575.91</v>
      </c>
      <c r="K24" s="93">
        <v>2861843.32</v>
      </c>
      <c r="L24" s="93">
        <v>497032.71</v>
      </c>
      <c r="M24" s="93">
        <v>1419300.0899999999</v>
      </c>
      <c r="N24" s="93">
        <v>1443576.6400000001</v>
      </c>
      <c r="O24" s="93">
        <v>268836.78999999998</v>
      </c>
      <c r="P24" s="93">
        <v>259677.68</v>
      </c>
      <c r="Q24" s="93">
        <v>260626.51</v>
      </c>
      <c r="R24" s="93">
        <v>48061.87</v>
      </c>
      <c r="S24" s="93">
        <v>1107852.03</v>
      </c>
      <c r="T24" s="93">
        <v>1132993.29</v>
      </c>
      <c r="U24" s="93">
        <v>211849.98</v>
      </c>
      <c r="V24" s="93">
        <v>51770.38</v>
      </c>
      <c r="W24" s="93">
        <v>49956.84</v>
      </c>
      <c r="X24" s="93">
        <v>8924.94</v>
      </c>
    </row>
    <row r="25" spans="2:24" ht="40.5" customHeight="1">
      <c r="B25" s="70" t="s">
        <v>19</v>
      </c>
      <c r="C25" s="71" t="s">
        <v>5</v>
      </c>
      <c r="D25" s="93">
        <v>1514.2399999999998</v>
      </c>
      <c r="E25" s="93">
        <v>1519.7399999999998</v>
      </c>
      <c r="F25" s="93">
        <v>1446.7199999999998</v>
      </c>
      <c r="G25" s="93">
        <v>1453.3</v>
      </c>
      <c r="H25" s="93">
        <v>928.53</v>
      </c>
      <c r="I25" s="93">
        <v>973.73</v>
      </c>
      <c r="J25" s="93">
        <v>568415.72</v>
      </c>
      <c r="K25" s="93">
        <v>577351.9</v>
      </c>
      <c r="L25" s="93">
        <v>103967.1</v>
      </c>
      <c r="M25" s="93">
        <v>312634.44</v>
      </c>
      <c r="N25" s="93">
        <v>313072.61</v>
      </c>
      <c r="O25" s="93">
        <v>58634.07</v>
      </c>
      <c r="P25" s="93">
        <v>291670.49</v>
      </c>
      <c r="Q25" s="93">
        <v>292053.56000000006</v>
      </c>
      <c r="R25" s="93">
        <v>54236.399999999994</v>
      </c>
      <c r="S25" s="93">
        <v>0</v>
      </c>
      <c r="T25" s="93">
        <v>0</v>
      </c>
      <c r="U25" s="93">
        <v>0</v>
      </c>
      <c r="V25" s="93">
        <v>20963.949999999997</v>
      </c>
      <c r="W25" s="93">
        <v>21019.05</v>
      </c>
      <c r="X25" s="93">
        <v>4397.67</v>
      </c>
    </row>
    <row r="26" spans="2:24" ht="38.25">
      <c r="B26" s="70" t="s">
        <v>20</v>
      </c>
      <c r="C26" s="71" t="s">
        <v>6</v>
      </c>
      <c r="D26" s="93">
        <v>4962.78</v>
      </c>
      <c r="E26" s="93">
        <v>4931.8900000000003</v>
      </c>
      <c r="F26" s="93">
        <v>4839.3999999999996</v>
      </c>
      <c r="G26" s="93">
        <v>4789.95</v>
      </c>
      <c r="H26" s="93">
        <v>4042</v>
      </c>
      <c r="I26" s="93">
        <v>4038</v>
      </c>
      <c r="J26" s="93">
        <v>2535934.37</v>
      </c>
      <c r="K26" s="93">
        <v>2585246.35</v>
      </c>
      <c r="L26" s="93">
        <v>526936.72</v>
      </c>
      <c r="M26" s="93">
        <v>1280567.26</v>
      </c>
      <c r="N26" s="93">
        <v>1285051.8999999999</v>
      </c>
      <c r="O26" s="93">
        <v>244281.53</v>
      </c>
      <c r="P26" s="93">
        <v>492192.57</v>
      </c>
      <c r="Q26" s="93">
        <v>494126.08000000002</v>
      </c>
      <c r="R26" s="93">
        <v>93324.32</v>
      </c>
      <c r="S26" s="93">
        <v>784739.52</v>
      </c>
      <c r="T26" s="93">
        <v>786788.86</v>
      </c>
      <c r="U26" s="93">
        <v>150167.81</v>
      </c>
      <c r="V26" s="93">
        <v>3635.17</v>
      </c>
      <c r="W26" s="93">
        <v>4136.96</v>
      </c>
      <c r="X26" s="93">
        <v>789.4</v>
      </c>
    </row>
    <row r="27" spans="2:24" ht="63.75">
      <c r="B27" s="70" t="s">
        <v>21</v>
      </c>
      <c r="C27" s="71" t="s">
        <v>7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0</v>
      </c>
      <c r="V27" s="93">
        <v>0</v>
      </c>
      <c r="W27" s="93">
        <v>0</v>
      </c>
      <c r="X27" s="93">
        <v>0</v>
      </c>
    </row>
    <row r="28" spans="2:24" ht="38.25">
      <c r="B28" s="70" t="s">
        <v>22</v>
      </c>
      <c r="C28" s="71" t="s">
        <v>46</v>
      </c>
      <c r="D28" s="93">
        <v>12.5</v>
      </c>
      <c r="E28" s="93">
        <v>12.5</v>
      </c>
      <c r="F28" s="93">
        <v>12.5</v>
      </c>
      <c r="G28" s="93">
        <v>12.5</v>
      </c>
      <c r="H28" s="93">
        <v>11</v>
      </c>
      <c r="I28" s="93">
        <v>12.4</v>
      </c>
      <c r="J28" s="93">
        <v>8765.68</v>
      </c>
      <c r="K28" s="93">
        <v>8765.68</v>
      </c>
      <c r="L28" s="93">
        <v>1478.55</v>
      </c>
      <c r="M28" s="93">
        <v>3523.46</v>
      </c>
      <c r="N28" s="93">
        <v>3523.46</v>
      </c>
      <c r="O28" s="93">
        <v>654.55999999999995</v>
      </c>
      <c r="P28" s="93">
        <v>3523.46</v>
      </c>
      <c r="Q28" s="93">
        <v>3523.46</v>
      </c>
      <c r="R28" s="93">
        <v>654.55999999999995</v>
      </c>
      <c r="S28" s="93">
        <v>0</v>
      </c>
      <c r="T28" s="93">
        <v>0</v>
      </c>
      <c r="U28" s="93">
        <v>0</v>
      </c>
      <c r="V28" s="93">
        <v>0</v>
      </c>
      <c r="W28" s="93">
        <v>0</v>
      </c>
      <c r="X28" s="93">
        <v>0</v>
      </c>
    </row>
    <row r="29" spans="2:24" ht="18.75">
      <c r="B29" s="70" t="s">
        <v>89</v>
      </c>
      <c r="C29" s="71" t="s">
        <v>90</v>
      </c>
      <c r="D29" s="93">
        <v>38</v>
      </c>
      <c r="E29" s="93">
        <v>38</v>
      </c>
      <c r="F29" s="93">
        <v>34</v>
      </c>
      <c r="G29" s="93">
        <v>33</v>
      </c>
      <c r="H29" s="93">
        <v>31</v>
      </c>
      <c r="I29" s="93">
        <v>33</v>
      </c>
      <c r="J29" s="93">
        <v>20292.89</v>
      </c>
      <c r="K29" s="93">
        <v>21806.15</v>
      </c>
      <c r="L29" s="93">
        <v>5152.47</v>
      </c>
      <c r="M29" s="93">
        <v>13922.57</v>
      </c>
      <c r="N29" s="93">
        <v>13922.57</v>
      </c>
      <c r="O29" s="93">
        <v>2659.47</v>
      </c>
      <c r="P29" s="93">
        <v>13922.57</v>
      </c>
      <c r="Q29" s="93">
        <v>13922.57</v>
      </c>
      <c r="R29" s="93">
        <v>2659.47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</row>
    <row r="30" spans="2:24" ht="12.75" customHeight="1">
      <c r="B30" s="182" t="s">
        <v>23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</row>
  </sheetData>
  <mergeCells count="24">
    <mergeCell ref="B30:V30"/>
    <mergeCell ref="P15:X15"/>
    <mergeCell ref="M15:O16"/>
    <mergeCell ref="V16:X16"/>
    <mergeCell ref="B12:X12"/>
    <mergeCell ref="B15:B17"/>
    <mergeCell ref="J15:L16"/>
    <mergeCell ref="B13:X13"/>
    <mergeCell ref="C15:C17"/>
    <mergeCell ref="D15:E16"/>
    <mergeCell ref="S1:X1"/>
    <mergeCell ref="P16:R16"/>
    <mergeCell ref="H15:I16"/>
    <mergeCell ref="R3:X3"/>
    <mergeCell ref="R4:X4"/>
    <mergeCell ref="R5:X5"/>
    <mergeCell ref="R6:X6"/>
    <mergeCell ref="R7:X7"/>
    <mergeCell ref="B8:X8"/>
    <mergeCell ref="B9:X9"/>
    <mergeCell ref="B10:X10"/>
    <mergeCell ref="B11:X11"/>
    <mergeCell ref="F15:G16"/>
    <mergeCell ref="S16:U16"/>
  </mergeCells>
  <phoneticPr fontId="2" type="noConversion"/>
  <pageMargins left="0.39370078740157483" right="0.39370078740157483" top="1.3779527559055118" bottom="0.39370078740157483" header="0.74803149606299213" footer="0.19685039370078741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B1:X31"/>
  <sheetViews>
    <sheetView view="pageBreakPreview" topLeftCell="A16" zoomScale="60" zoomScaleNormal="100" workbookViewId="0">
      <selection activeCell="M36" sqref="M36"/>
    </sheetView>
  </sheetViews>
  <sheetFormatPr defaultRowHeight="12.75"/>
  <cols>
    <col min="1" max="1" width="3.5703125" style="8" customWidth="1"/>
    <col min="2" max="2" width="5.140625" style="8" customWidth="1"/>
    <col min="3" max="3" width="20.140625" style="8" customWidth="1"/>
    <col min="4" max="4" width="11.140625" style="8" customWidth="1"/>
    <col min="5" max="6" width="12.140625" style="8" customWidth="1"/>
    <col min="7" max="7" width="11.7109375" style="8" customWidth="1"/>
    <col min="8" max="8" width="12.28515625" style="8" customWidth="1"/>
    <col min="9" max="9" width="11.7109375" style="8" customWidth="1"/>
    <col min="10" max="10" width="14.5703125" style="8" customWidth="1"/>
    <col min="11" max="11" width="14.42578125" style="8" customWidth="1"/>
    <col min="12" max="12" width="15.140625" style="8" customWidth="1"/>
    <col min="13" max="13" width="14.85546875" style="8" customWidth="1"/>
    <col min="14" max="14" width="15.140625" style="8" customWidth="1"/>
    <col min="15" max="15" width="15.85546875" style="8" customWidth="1"/>
    <col min="16" max="16" width="14.85546875" style="8" customWidth="1"/>
    <col min="17" max="17" width="14.42578125" style="8" customWidth="1"/>
    <col min="18" max="18" width="16" style="8" customWidth="1"/>
    <col min="19" max="19" width="10.7109375" style="8" customWidth="1"/>
    <col min="20" max="20" width="14.42578125" style="8" customWidth="1"/>
    <col min="21" max="21" width="13.28515625" style="8" customWidth="1"/>
    <col min="22" max="22" width="13.7109375" style="8" customWidth="1"/>
    <col min="23" max="23" width="14" style="8" customWidth="1"/>
    <col min="24" max="24" width="14.28515625" style="8" customWidth="1"/>
    <col min="25" max="16384" width="9.140625" style="8"/>
  </cols>
  <sheetData>
    <row r="1" spans="2:24" ht="38.25">
      <c r="R1" s="174" t="s">
        <v>39</v>
      </c>
      <c r="S1" s="174"/>
      <c r="T1" s="174"/>
      <c r="U1" s="174"/>
      <c r="V1" s="174"/>
      <c r="W1" s="174"/>
      <c r="X1" s="174"/>
    </row>
    <row r="2" spans="2:24" ht="34.5" customHeight="1">
      <c r="R2" s="12"/>
      <c r="S2" s="13"/>
      <c r="T2" s="13"/>
      <c r="U2" s="12"/>
      <c r="V2" s="12"/>
      <c r="W2" s="12"/>
    </row>
    <row r="3" spans="2:24" ht="23.25">
      <c r="B3" s="14"/>
      <c r="F3" s="57"/>
      <c r="R3" s="180" t="s">
        <v>70</v>
      </c>
      <c r="S3" s="180"/>
      <c r="T3" s="180"/>
      <c r="U3" s="180"/>
      <c r="V3" s="180"/>
      <c r="W3" s="180"/>
      <c r="X3" s="180"/>
    </row>
    <row r="4" spans="2:24" ht="23.25" customHeight="1">
      <c r="B4" s="14"/>
      <c r="C4" s="16"/>
      <c r="F4" s="57"/>
      <c r="R4" s="181" t="s">
        <v>75</v>
      </c>
      <c r="S4" s="180"/>
      <c r="T4" s="180"/>
      <c r="U4" s="180"/>
      <c r="V4" s="180"/>
      <c r="W4" s="180"/>
      <c r="X4" s="180"/>
    </row>
    <row r="5" spans="2:24" ht="23.25" customHeight="1">
      <c r="B5" s="14"/>
      <c r="C5" s="16"/>
      <c r="F5" s="57"/>
      <c r="R5" s="181" t="s">
        <v>76</v>
      </c>
      <c r="S5" s="181"/>
      <c r="T5" s="181"/>
      <c r="U5" s="181"/>
      <c r="V5" s="181"/>
      <c r="W5" s="181"/>
      <c r="X5" s="181"/>
    </row>
    <row r="6" spans="2:24" ht="23.25" customHeight="1">
      <c r="B6" s="14"/>
      <c r="C6" s="16"/>
      <c r="F6" s="57"/>
      <c r="R6" s="181" t="s">
        <v>77</v>
      </c>
      <c r="S6" s="181"/>
      <c r="T6" s="181"/>
      <c r="U6" s="181"/>
      <c r="V6" s="181"/>
      <c r="W6" s="181"/>
      <c r="X6" s="181"/>
    </row>
    <row r="7" spans="2:24" ht="23.25" customHeight="1">
      <c r="B7" s="14"/>
      <c r="C7" s="16"/>
      <c r="F7" s="57"/>
      <c r="R7" s="181" t="s">
        <v>73</v>
      </c>
      <c r="S7" s="181"/>
      <c r="T7" s="181"/>
      <c r="U7" s="181"/>
      <c r="V7" s="181"/>
      <c r="W7" s="181"/>
      <c r="X7" s="181"/>
    </row>
    <row r="8" spans="2:24" ht="38.25">
      <c r="B8" s="174" t="s">
        <v>36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2:24" ht="31.5" customHeight="1">
      <c r="B9" s="217" t="s">
        <v>81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</row>
    <row r="10" spans="2:24" ht="26.25" customHeight="1">
      <c r="B10" s="217" t="s">
        <v>83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</row>
    <row r="11" spans="2:24" ht="15.75" customHeight="1">
      <c r="B11" s="165" t="s">
        <v>112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</row>
    <row r="12" spans="2:24" ht="30.75" customHeight="1">
      <c r="B12" s="165" t="s">
        <v>93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</row>
    <row r="15" spans="2:24" ht="23.25">
      <c r="B15" s="196" t="s">
        <v>96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</row>
    <row r="16" spans="2:24"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</row>
    <row r="17" spans="2:24" ht="13.5" thickBot="1">
      <c r="B17" s="14"/>
      <c r="C17" s="44"/>
      <c r="D17" s="44"/>
      <c r="E17" s="44"/>
      <c r="F17" s="57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2:24">
      <c r="B18" s="198"/>
      <c r="C18" s="201" t="s">
        <v>26</v>
      </c>
      <c r="D18" s="204" t="s">
        <v>33</v>
      </c>
      <c r="E18" s="205"/>
      <c r="F18" s="204" t="s">
        <v>34</v>
      </c>
      <c r="G18" s="205"/>
      <c r="H18" s="204" t="s">
        <v>32</v>
      </c>
      <c r="I18" s="205"/>
      <c r="J18" s="204" t="s">
        <v>45</v>
      </c>
      <c r="K18" s="205"/>
      <c r="L18" s="208"/>
      <c r="M18" s="204" t="s">
        <v>31</v>
      </c>
      <c r="N18" s="205"/>
      <c r="O18" s="208"/>
      <c r="P18" s="212" t="s">
        <v>28</v>
      </c>
      <c r="Q18" s="212"/>
      <c r="R18" s="212"/>
      <c r="S18" s="212"/>
      <c r="T18" s="212"/>
      <c r="U18" s="212"/>
      <c r="V18" s="212"/>
      <c r="W18" s="213"/>
      <c r="X18" s="214"/>
    </row>
    <row r="19" spans="2:24">
      <c r="B19" s="199"/>
      <c r="C19" s="202"/>
      <c r="D19" s="206"/>
      <c r="E19" s="207"/>
      <c r="F19" s="206"/>
      <c r="G19" s="207"/>
      <c r="H19" s="206"/>
      <c r="I19" s="207"/>
      <c r="J19" s="209"/>
      <c r="K19" s="210"/>
      <c r="L19" s="211"/>
      <c r="M19" s="209"/>
      <c r="N19" s="210"/>
      <c r="O19" s="211"/>
      <c r="P19" s="215" t="s">
        <v>48</v>
      </c>
      <c r="Q19" s="215"/>
      <c r="R19" s="215"/>
      <c r="S19" s="215" t="s">
        <v>49</v>
      </c>
      <c r="T19" s="215"/>
      <c r="U19" s="215"/>
      <c r="V19" s="215" t="s">
        <v>29</v>
      </c>
      <c r="W19" s="215"/>
      <c r="X19" s="216"/>
    </row>
    <row r="20" spans="2:24" ht="48.75" thickBot="1">
      <c r="B20" s="200"/>
      <c r="C20" s="203"/>
      <c r="D20" s="58" t="s">
        <v>101</v>
      </c>
      <c r="E20" s="58" t="s">
        <v>12</v>
      </c>
      <c r="F20" s="58" t="s">
        <v>101</v>
      </c>
      <c r="G20" s="58" t="s">
        <v>12</v>
      </c>
      <c r="H20" s="58" t="s">
        <v>101</v>
      </c>
      <c r="I20" s="58" t="s">
        <v>12</v>
      </c>
      <c r="J20" s="58" t="s">
        <v>102</v>
      </c>
      <c r="K20" s="58" t="s">
        <v>17</v>
      </c>
      <c r="L20" s="58" t="s">
        <v>27</v>
      </c>
      <c r="M20" s="58" t="s">
        <v>97</v>
      </c>
      <c r="N20" s="58" t="s">
        <v>17</v>
      </c>
      <c r="O20" s="58" t="s">
        <v>27</v>
      </c>
      <c r="P20" s="58" t="s">
        <v>102</v>
      </c>
      <c r="Q20" s="58" t="s">
        <v>17</v>
      </c>
      <c r="R20" s="58" t="s">
        <v>27</v>
      </c>
      <c r="S20" s="58" t="s">
        <v>102</v>
      </c>
      <c r="T20" s="58" t="s">
        <v>17</v>
      </c>
      <c r="U20" s="58" t="s">
        <v>27</v>
      </c>
      <c r="V20" s="58" t="s">
        <v>102</v>
      </c>
      <c r="W20" s="58" t="s">
        <v>17</v>
      </c>
      <c r="X20" s="45" t="s">
        <v>27</v>
      </c>
    </row>
    <row r="21" spans="2:24" ht="13.5" thickBot="1">
      <c r="B21" s="11">
        <v>1</v>
      </c>
      <c r="C21" s="19">
        <v>2</v>
      </c>
      <c r="D21" s="19">
        <v>3</v>
      </c>
      <c r="E21" s="20">
        <v>4</v>
      </c>
      <c r="F21" s="19">
        <v>5</v>
      </c>
      <c r="G21" s="19">
        <v>6</v>
      </c>
      <c r="H21" s="20">
        <v>7</v>
      </c>
      <c r="I21" s="19">
        <v>8</v>
      </c>
      <c r="J21" s="19">
        <v>9</v>
      </c>
      <c r="K21" s="20">
        <v>10</v>
      </c>
      <c r="L21" s="19">
        <v>11</v>
      </c>
      <c r="M21" s="19">
        <v>12</v>
      </c>
      <c r="N21" s="20">
        <v>13</v>
      </c>
      <c r="O21" s="19">
        <v>14</v>
      </c>
      <c r="P21" s="19">
        <v>15</v>
      </c>
      <c r="Q21" s="20">
        <v>16</v>
      </c>
      <c r="R21" s="19">
        <v>17</v>
      </c>
      <c r="S21" s="19">
        <v>18</v>
      </c>
      <c r="T21" s="20">
        <v>19</v>
      </c>
      <c r="U21" s="19">
        <v>20</v>
      </c>
      <c r="V21" s="19">
        <v>21</v>
      </c>
      <c r="W21" s="20">
        <v>22</v>
      </c>
      <c r="X21" s="21">
        <v>23</v>
      </c>
    </row>
    <row r="22" spans="2:24" ht="45" customHeight="1" thickBot="1">
      <c r="B22" s="59" t="s">
        <v>1</v>
      </c>
      <c r="C22" s="60" t="s">
        <v>3</v>
      </c>
      <c r="D22" s="103">
        <f t="shared" ref="D22:R22" si="0">SUM(D23:D25)</f>
        <v>700.75</v>
      </c>
      <c r="E22" s="103">
        <f t="shared" si="0"/>
        <v>700.75</v>
      </c>
      <c r="F22" s="103">
        <f t="shared" si="0"/>
        <v>700.75</v>
      </c>
      <c r="G22" s="103">
        <f t="shared" si="0"/>
        <v>700.75</v>
      </c>
      <c r="H22" s="103">
        <f t="shared" si="0"/>
        <v>502.9</v>
      </c>
      <c r="I22" s="103">
        <f t="shared" si="0"/>
        <v>508.40000000000003</v>
      </c>
      <c r="J22" s="103">
        <f t="shared" si="0"/>
        <v>428515.23</v>
      </c>
      <c r="K22" s="103">
        <f t="shared" si="0"/>
        <v>447489.47</v>
      </c>
      <c r="L22" s="103">
        <f t="shared" si="0"/>
        <v>77916.45</v>
      </c>
      <c r="M22" s="103">
        <f t="shared" si="0"/>
        <v>195626.03999999998</v>
      </c>
      <c r="N22" s="103">
        <f t="shared" si="0"/>
        <v>195626.04</v>
      </c>
      <c r="O22" s="103">
        <f>SUM(O23:O25)</f>
        <v>34141.5</v>
      </c>
      <c r="P22" s="103">
        <f t="shared" si="0"/>
        <v>179205.66999999998</v>
      </c>
      <c r="Q22" s="103">
        <f t="shared" si="0"/>
        <v>179205.66999999998</v>
      </c>
      <c r="R22" s="103">
        <f t="shared" si="0"/>
        <v>31431.18</v>
      </c>
      <c r="S22" s="103">
        <v>0</v>
      </c>
      <c r="T22" s="103">
        <f>SUM(T23:T25)</f>
        <v>0</v>
      </c>
      <c r="U22" s="103">
        <f>SUM(U23:U25)</f>
        <v>0</v>
      </c>
      <c r="V22" s="103">
        <f>V26</f>
        <v>16420.37</v>
      </c>
      <c r="W22" s="103">
        <f>SUM(W23:W25)</f>
        <v>16420.37</v>
      </c>
      <c r="X22" s="104">
        <f>SUM(X23:X25)</f>
        <v>2710.32</v>
      </c>
    </row>
    <row r="23" spans="2:24" ht="45" customHeight="1" thickBot="1">
      <c r="B23" s="61" t="s">
        <v>18</v>
      </c>
      <c r="C23" s="62" t="s">
        <v>14</v>
      </c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6">
        <v>0</v>
      </c>
      <c r="K23" s="106">
        <v>0</v>
      </c>
      <c r="L23" s="106">
        <v>0</v>
      </c>
      <c r="M23" s="106">
        <f>P23+S23+V23</f>
        <v>0</v>
      </c>
      <c r="N23" s="106">
        <f>Q23+T23+W23</f>
        <v>0</v>
      </c>
      <c r="O23" s="106">
        <f>R23+U23+X23</f>
        <v>0</v>
      </c>
      <c r="P23" s="106">
        <f t="shared" ref="P23:X23" si="1">S23+V23+Y23</f>
        <v>0</v>
      </c>
      <c r="Q23" s="106">
        <f t="shared" si="1"/>
        <v>0</v>
      </c>
      <c r="R23" s="106">
        <f t="shared" si="1"/>
        <v>0</v>
      </c>
      <c r="S23" s="107">
        <v>0</v>
      </c>
      <c r="T23" s="107">
        <v>0</v>
      </c>
      <c r="U23" s="107">
        <v>0</v>
      </c>
      <c r="V23" s="106">
        <f t="shared" si="1"/>
        <v>0</v>
      </c>
      <c r="W23" s="106">
        <f t="shared" si="1"/>
        <v>0</v>
      </c>
      <c r="X23" s="108">
        <f t="shared" si="1"/>
        <v>0</v>
      </c>
    </row>
    <row r="24" spans="2:24" ht="45" customHeight="1" thickBot="1">
      <c r="B24" s="23" t="s">
        <v>19</v>
      </c>
      <c r="C24" s="9" t="s">
        <v>15</v>
      </c>
      <c r="D24" s="147">
        <f t="shared" ref="D24:I24" si="2">D26-D25</f>
        <v>494.75</v>
      </c>
      <c r="E24" s="147">
        <f t="shared" si="2"/>
        <v>494.75</v>
      </c>
      <c r="F24" s="147">
        <f t="shared" si="2"/>
        <v>494.75</v>
      </c>
      <c r="G24" s="147">
        <f t="shared" si="2"/>
        <v>494.75</v>
      </c>
      <c r="H24" s="147">
        <f t="shared" si="2"/>
        <v>383.29999999999995</v>
      </c>
      <c r="I24" s="147">
        <f t="shared" si="2"/>
        <v>394.70000000000005</v>
      </c>
      <c r="J24" s="102">
        <f>J26-J25</f>
        <v>225892.71999999997</v>
      </c>
      <c r="K24" s="102">
        <f>K26-K25</f>
        <v>240835.06999999998</v>
      </c>
      <c r="L24" s="102">
        <f>L26-L25</f>
        <v>38674.769999999997</v>
      </c>
      <c r="M24" s="102">
        <f>P24+S24+V24</f>
        <v>154185.62</v>
      </c>
      <c r="N24" s="102">
        <f>N26-N25</f>
        <v>145654.17000000001</v>
      </c>
      <c r="O24" s="102">
        <f>O26-O25</f>
        <v>5833.4400000000023</v>
      </c>
      <c r="P24" s="109">
        <f>P26-P25</f>
        <v>152765.25</v>
      </c>
      <c r="Q24" s="102">
        <f>Q26-Q25</f>
        <v>144233.79999999999</v>
      </c>
      <c r="R24" s="102">
        <f>R26-R25</f>
        <v>5465.380000000001</v>
      </c>
      <c r="S24" s="107">
        <v>0</v>
      </c>
      <c r="T24" s="107">
        <f>T26-T25</f>
        <v>0</v>
      </c>
      <c r="U24" s="107">
        <f>U26-U25</f>
        <v>0</v>
      </c>
      <c r="V24" s="109">
        <f>V26-V25</f>
        <v>1420.369999999999</v>
      </c>
      <c r="W24" s="102">
        <f>W26-W25</f>
        <v>1420.369999999999</v>
      </c>
      <c r="X24" s="110">
        <f>X26-X25</f>
        <v>368.05999999999995</v>
      </c>
    </row>
    <row r="25" spans="2:24" ht="45" customHeight="1" thickBot="1">
      <c r="B25" s="63" t="s">
        <v>20</v>
      </c>
      <c r="C25" s="46" t="s">
        <v>16</v>
      </c>
      <c r="D25" s="149">
        <v>206</v>
      </c>
      <c r="E25" s="149">
        <v>206</v>
      </c>
      <c r="F25" s="149">
        <v>206</v>
      </c>
      <c r="G25" s="149">
        <v>206</v>
      </c>
      <c r="H25" s="149">
        <v>119.6</v>
      </c>
      <c r="I25" s="149">
        <v>113.7</v>
      </c>
      <c r="J25" s="111">
        <v>202622.51</v>
      </c>
      <c r="K25" s="111">
        <v>206654.4</v>
      </c>
      <c r="L25" s="112">
        <v>39241.68</v>
      </c>
      <c r="M25" s="111">
        <f>P25+S25+V25</f>
        <v>41440.42</v>
      </c>
      <c r="N25" s="111">
        <f>Q25+T25+W25</f>
        <v>49971.87</v>
      </c>
      <c r="O25" s="111">
        <f>R25+U25+X25</f>
        <v>28308.059999999998</v>
      </c>
      <c r="P25" s="113">
        <v>26440.42</v>
      </c>
      <c r="Q25" s="113">
        <v>34971.870000000003</v>
      </c>
      <c r="R25" s="113">
        <v>25965.8</v>
      </c>
      <c r="S25" s="107">
        <v>0</v>
      </c>
      <c r="T25" s="107">
        <v>0</v>
      </c>
      <c r="U25" s="107">
        <v>0</v>
      </c>
      <c r="V25" s="113">
        <v>15000</v>
      </c>
      <c r="W25" s="113">
        <v>15000</v>
      </c>
      <c r="X25" s="114">
        <v>2342.2600000000002</v>
      </c>
    </row>
    <row r="26" spans="2:24" ht="45" customHeight="1" thickBot="1">
      <c r="B26" s="64" t="s">
        <v>2</v>
      </c>
      <c r="C26" s="60" t="s">
        <v>30</v>
      </c>
      <c r="D26" s="125">
        <f t="shared" ref="D26:R26" si="3">SUM(D27:D30)</f>
        <v>700.75</v>
      </c>
      <c r="E26" s="115">
        <f t="shared" si="3"/>
        <v>700.75</v>
      </c>
      <c r="F26" s="125">
        <f t="shared" si="3"/>
        <v>700.75</v>
      </c>
      <c r="G26" s="125">
        <f t="shared" si="3"/>
        <v>700.75</v>
      </c>
      <c r="H26" s="125">
        <f t="shared" si="3"/>
        <v>502.9</v>
      </c>
      <c r="I26" s="125">
        <f t="shared" ref="I26:N26" si="4">SUM(I27:I30)</f>
        <v>508.40000000000003</v>
      </c>
      <c r="J26" s="115">
        <f t="shared" si="4"/>
        <v>428515.23</v>
      </c>
      <c r="K26" s="115">
        <f>SUM(K27:K30)</f>
        <v>447489.47</v>
      </c>
      <c r="L26" s="115">
        <f>SUM(L27:L30)</f>
        <v>77916.45</v>
      </c>
      <c r="M26" s="115">
        <f t="shared" si="4"/>
        <v>195626.04</v>
      </c>
      <c r="N26" s="115">
        <f t="shared" si="4"/>
        <v>195626.04</v>
      </c>
      <c r="O26" s="115">
        <f t="shared" si="3"/>
        <v>34141.5</v>
      </c>
      <c r="P26" s="115">
        <f t="shared" si="3"/>
        <v>179205.66999999998</v>
      </c>
      <c r="Q26" s="115">
        <f t="shared" si="3"/>
        <v>179205.66999999998</v>
      </c>
      <c r="R26" s="115">
        <f t="shared" si="3"/>
        <v>31431.18</v>
      </c>
      <c r="S26" s="103">
        <v>0</v>
      </c>
      <c r="T26" s="103">
        <f>SUM(T27:T30)</f>
        <v>0</v>
      </c>
      <c r="U26" s="103">
        <f>SUM(U27:U30)</f>
        <v>0</v>
      </c>
      <c r="V26" s="115">
        <f>SUM(V27:V30)</f>
        <v>16420.37</v>
      </c>
      <c r="W26" s="115">
        <f>SUM(W27:W30)</f>
        <v>16420.37</v>
      </c>
      <c r="X26" s="116">
        <f>SUM(X27:X30)</f>
        <v>2710.32</v>
      </c>
    </row>
    <row r="27" spans="2:24" ht="45" customHeight="1" thickBot="1">
      <c r="B27" s="65" t="s">
        <v>18</v>
      </c>
      <c r="C27" s="66" t="s">
        <v>8</v>
      </c>
      <c r="D27" s="146">
        <v>142</v>
      </c>
      <c r="E27" s="146">
        <v>142</v>
      </c>
      <c r="F27" s="146">
        <v>142</v>
      </c>
      <c r="G27" s="146">
        <v>142</v>
      </c>
      <c r="H27" s="146">
        <v>132.4</v>
      </c>
      <c r="I27" s="146">
        <v>130.80000000000001</v>
      </c>
      <c r="J27" s="117">
        <v>76667.73</v>
      </c>
      <c r="K27" s="117">
        <v>93418.29</v>
      </c>
      <c r="L27" s="117">
        <v>11371.99</v>
      </c>
      <c r="M27" s="117">
        <f t="shared" ref="M27:O30" si="5">P27+S27+V27</f>
        <v>46297.100000000006</v>
      </c>
      <c r="N27" s="118">
        <f t="shared" si="5"/>
        <v>46297.100000000006</v>
      </c>
      <c r="O27" s="118">
        <f t="shared" si="5"/>
        <v>7461.2599999999993</v>
      </c>
      <c r="P27" s="119">
        <v>46254.3</v>
      </c>
      <c r="Q27" s="119">
        <v>46254.3</v>
      </c>
      <c r="R27" s="119">
        <v>7423.15</v>
      </c>
      <c r="S27" s="107">
        <v>0</v>
      </c>
      <c r="T27" s="107">
        <v>0</v>
      </c>
      <c r="U27" s="107">
        <v>0</v>
      </c>
      <c r="V27" s="119">
        <v>42.8</v>
      </c>
      <c r="W27" s="119">
        <v>42.8</v>
      </c>
      <c r="X27" s="120">
        <v>38.11</v>
      </c>
    </row>
    <row r="28" spans="2:24" ht="45" customHeight="1" thickBot="1">
      <c r="B28" s="47" t="s">
        <v>19</v>
      </c>
      <c r="C28" s="9" t="s">
        <v>9</v>
      </c>
      <c r="D28" s="147">
        <v>9</v>
      </c>
      <c r="E28" s="147">
        <v>9</v>
      </c>
      <c r="F28" s="147">
        <v>9</v>
      </c>
      <c r="G28" s="147">
        <v>9</v>
      </c>
      <c r="H28" s="147">
        <v>6.9</v>
      </c>
      <c r="I28" s="147">
        <v>7.5</v>
      </c>
      <c r="J28" s="102">
        <v>4739.03</v>
      </c>
      <c r="K28" s="102">
        <v>4741.45</v>
      </c>
      <c r="L28" s="102">
        <v>1020.89</v>
      </c>
      <c r="M28" s="102">
        <f t="shared" si="5"/>
        <v>2322.5299999999997</v>
      </c>
      <c r="N28" s="102">
        <f t="shared" si="5"/>
        <v>2322.5299999999997</v>
      </c>
      <c r="O28" s="102">
        <f t="shared" si="5"/>
        <v>452.95</v>
      </c>
      <c r="P28" s="109">
        <v>2312.9299999999998</v>
      </c>
      <c r="Q28" s="109">
        <v>2312.9299999999998</v>
      </c>
      <c r="R28" s="109">
        <v>452.95</v>
      </c>
      <c r="S28" s="107">
        <v>0</v>
      </c>
      <c r="T28" s="107">
        <v>0</v>
      </c>
      <c r="U28" s="107">
        <v>0</v>
      </c>
      <c r="V28" s="109">
        <v>9.6</v>
      </c>
      <c r="W28" s="109">
        <v>9.6</v>
      </c>
      <c r="X28" s="121">
        <v>0</v>
      </c>
    </row>
    <row r="29" spans="2:24" ht="45" customHeight="1" thickBot="1">
      <c r="B29" s="47" t="s">
        <v>20</v>
      </c>
      <c r="C29" s="9" t="s">
        <v>98</v>
      </c>
      <c r="D29" s="147">
        <v>325.75</v>
      </c>
      <c r="E29" s="147">
        <v>325.75</v>
      </c>
      <c r="F29" s="147">
        <v>325.75</v>
      </c>
      <c r="G29" s="147">
        <v>325.75</v>
      </c>
      <c r="H29" s="147">
        <v>235.2</v>
      </c>
      <c r="I29" s="147">
        <v>237.8</v>
      </c>
      <c r="J29" s="102">
        <v>271511.56</v>
      </c>
      <c r="K29" s="102">
        <v>273542.82</v>
      </c>
      <c r="L29" s="102">
        <v>52410.5</v>
      </c>
      <c r="M29" s="102">
        <f>P29+S29+V29</f>
        <v>95810.95</v>
      </c>
      <c r="N29" s="102">
        <f t="shared" si="5"/>
        <v>95810.95</v>
      </c>
      <c r="O29" s="102">
        <f t="shared" si="5"/>
        <v>17532.189999999999</v>
      </c>
      <c r="P29" s="109">
        <v>80077.98</v>
      </c>
      <c r="Q29" s="109">
        <v>80077.98</v>
      </c>
      <c r="R29" s="109">
        <v>14904.76</v>
      </c>
      <c r="S29" s="107">
        <v>0</v>
      </c>
      <c r="T29" s="107">
        <v>0</v>
      </c>
      <c r="U29" s="107">
        <v>0</v>
      </c>
      <c r="V29" s="109">
        <v>15732.97</v>
      </c>
      <c r="W29" s="109">
        <v>15732.97</v>
      </c>
      <c r="X29" s="121">
        <v>2627.43</v>
      </c>
    </row>
    <row r="30" spans="2:24" ht="45" customHeight="1" thickBot="1">
      <c r="B30" s="48" t="s">
        <v>21</v>
      </c>
      <c r="C30" s="49" t="s">
        <v>99</v>
      </c>
      <c r="D30" s="148">
        <v>224</v>
      </c>
      <c r="E30" s="148">
        <v>224</v>
      </c>
      <c r="F30" s="148">
        <v>224</v>
      </c>
      <c r="G30" s="148">
        <v>224</v>
      </c>
      <c r="H30" s="148">
        <v>128.4</v>
      </c>
      <c r="I30" s="148">
        <v>132.30000000000001</v>
      </c>
      <c r="J30" s="122">
        <v>75596.91</v>
      </c>
      <c r="K30" s="122">
        <v>75786.91</v>
      </c>
      <c r="L30" s="122">
        <v>13113.07</v>
      </c>
      <c r="M30" s="122">
        <f>P30+S30+V30</f>
        <v>51195.46</v>
      </c>
      <c r="N30" s="106">
        <f t="shared" si="5"/>
        <v>51195.46</v>
      </c>
      <c r="O30" s="106">
        <f t="shared" si="5"/>
        <v>8695.1</v>
      </c>
      <c r="P30" s="123">
        <v>50560.46</v>
      </c>
      <c r="Q30" s="123">
        <v>50560.46</v>
      </c>
      <c r="R30" s="123">
        <v>8650.32</v>
      </c>
      <c r="S30" s="107">
        <v>0</v>
      </c>
      <c r="T30" s="107">
        <v>0</v>
      </c>
      <c r="U30" s="107">
        <v>0</v>
      </c>
      <c r="V30" s="123">
        <v>635</v>
      </c>
      <c r="W30" s="123">
        <v>635</v>
      </c>
      <c r="X30" s="124">
        <v>44.78</v>
      </c>
    </row>
    <row r="31" spans="2:24">
      <c r="B31" s="182" t="s">
        <v>23</v>
      </c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</row>
  </sheetData>
  <mergeCells count="25">
    <mergeCell ref="B31:V31"/>
    <mergeCell ref="B8:X8"/>
    <mergeCell ref="B9:X9"/>
    <mergeCell ref="B10:X10"/>
    <mergeCell ref="B11:X11"/>
    <mergeCell ref="B12:X12"/>
    <mergeCell ref="R3:X3"/>
    <mergeCell ref="R1:X1"/>
    <mergeCell ref="R6:X6"/>
    <mergeCell ref="R4:X4"/>
    <mergeCell ref="R5:X5"/>
    <mergeCell ref="R7:X7"/>
    <mergeCell ref="B15:X15"/>
    <mergeCell ref="B16:X16"/>
    <mergeCell ref="B18:B20"/>
    <mergeCell ref="C18:C20"/>
    <mergeCell ref="D18:E19"/>
    <mergeCell ref="F18:G19"/>
    <mergeCell ref="H18:I19"/>
    <mergeCell ref="J18:L19"/>
    <mergeCell ref="M18:O19"/>
    <mergeCell ref="P18:X18"/>
    <mergeCell ref="P19:R19"/>
    <mergeCell ref="S19:U19"/>
    <mergeCell ref="V19:X19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B1:X29"/>
  <sheetViews>
    <sheetView zoomScale="60" zoomScaleNormal="60" workbookViewId="0">
      <selection activeCell="L38" sqref="L38"/>
    </sheetView>
  </sheetViews>
  <sheetFormatPr defaultRowHeight="12.75"/>
  <cols>
    <col min="1" max="1" width="3.42578125" style="8" customWidth="1"/>
    <col min="2" max="2" width="5.85546875" style="8" customWidth="1"/>
    <col min="3" max="3" width="17.7109375" style="8" customWidth="1"/>
    <col min="4" max="9" width="10.7109375" style="32" customWidth="1"/>
    <col min="10" max="11" width="21.140625" style="32" customWidth="1"/>
    <col min="12" max="12" width="22" style="32" customWidth="1"/>
    <col min="13" max="14" width="21.140625" style="32" customWidth="1"/>
    <col min="15" max="15" width="19.42578125" style="32" customWidth="1"/>
    <col min="16" max="17" width="20.5703125" style="32" customWidth="1"/>
    <col min="18" max="18" width="19.140625" style="32" customWidth="1"/>
    <col min="19" max="19" width="10.42578125" style="8" customWidth="1"/>
    <col min="20" max="21" width="13.5703125" style="8" customWidth="1"/>
    <col min="22" max="22" width="16.7109375" style="8" customWidth="1"/>
    <col min="23" max="24" width="10.42578125" style="8" customWidth="1"/>
    <col min="25" max="16384" width="9.140625" style="8"/>
  </cols>
  <sheetData>
    <row r="1" spans="2:24" ht="38.25">
      <c r="R1" s="174" t="s">
        <v>38</v>
      </c>
      <c r="S1" s="174"/>
      <c r="T1" s="174"/>
      <c r="U1" s="174"/>
      <c r="V1" s="174"/>
      <c r="W1" s="174"/>
      <c r="X1" s="174"/>
    </row>
    <row r="2" spans="2:24" ht="30.75" customHeight="1">
      <c r="R2" s="42"/>
      <c r="S2" s="13"/>
      <c r="T2" s="13"/>
      <c r="U2" s="12"/>
      <c r="V2" s="12"/>
      <c r="W2" s="12"/>
    </row>
    <row r="3" spans="2:24" ht="23.25">
      <c r="B3" s="14"/>
      <c r="F3" s="15"/>
      <c r="R3" s="180" t="s">
        <v>70</v>
      </c>
      <c r="S3" s="180"/>
      <c r="T3" s="180"/>
      <c r="U3" s="180"/>
      <c r="V3" s="180"/>
      <c r="W3" s="180"/>
      <c r="X3" s="180"/>
    </row>
    <row r="4" spans="2:24" ht="23.25" customHeight="1">
      <c r="B4" s="14"/>
      <c r="C4" s="16"/>
      <c r="E4" s="15"/>
      <c r="R4" s="181" t="s">
        <v>75</v>
      </c>
      <c r="S4" s="180"/>
      <c r="T4" s="180"/>
      <c r="U4" s="180"/>
      <c r="V4" s="180"/>
      <c r="W4" s="180"/>
      <c r="X4" s="180"/>
    </row>
    <row r="5" spans="2:24" ht="23.25" customHeight="1">
      <c r="B5" s="14"/>
      <c r="C5" s="16"/>
      <c r="E5" s="15"/>
      <c r="R5" s="181" t="s">
        <v>76</v>
      </c>
      <c r="S5" s="181"/>
      <c r="T5" s="181"/>
      <c r="U5" s="181"/>
      <c r="V5" s="181"/>
      <c r="W5" s="181"/>
      <c r="X5" s="181"/>
    </row>
    <row r="6" spans="2:24" ht="23.25" customHeight="1">
      <c r="B6" s="14"/>
      <c r="C6" s="16"/>
      <c r="E6" s="15"/>
      <c r="R6" s="181" t="s">
        <v>77</v>
      </c>
      <c r="S6" s="181"/>
      <c r="T6" s="181"/>
      <c r="U6" s="181"/>
      <c r="V6" s="181"/>
      <c r="W6" s="181"/>
      <c r="X6" s="181"/>
    </row>
    <row r="7" spans="2:24" ht="23.25" customHeight="1">
      <c r="B7" s="14"/>
      <c r="C7" s="16"/>
      <c r="E7" s="15"/>
      <c r="R7" s="181" t="s">
        <v>73</v>
      </c>
      <c r="S7" s="181"/>
      <c r="T7" s="181"/>
      <c r="U7" s="181"/>
      <c r="V7" s="181"/>
      <c r="W7" s="181"/>
      <c r="X7" s="181"/>
    </row>
    <row r="8" spans="2:24" ht="38.25">
      <c r="B8" s="174" t="s">
        <v>36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2:24" ht="33" customHeight="1">
      <c r="B9" s="174" t="s">
        <v>81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2:24" ht="30.75" customHeight="1">
      <c r="B10" s="174" t="s">
        <v>84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</row>
    <row r="11" spans="2:24" ht="25.5">
      <c r="B11" s="165" t="s">
        <v>112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</row>
    <row r="12" spans="2:24" ht="32.25" customHeight="1">
      <c r="B12" s="165" t="s">
        <v>93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2:24" ht="18.75">
      <c r="B13" s="152" t="s">
        <v>10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</row>
    <row r="14" spans="2:24" ht="21" customHeight="1" thickBot="1">
      <c r="B14" s="14"/>
      <c r="F14" s="15"/>
    </row>
    <row r="15" spans="2:24" ht="15" customHeight="1">
      <c r="B15" s="221"/>
      <c r="C15" s="183" t="s">
        <v>26</v>
      </c>
      <c r="D15" s="176" t="s">
        <v>33</v>
      </c>
      <c r="E15" s="177"/>
      <c r="F15" s="176" t="s">
        <v>34</v>
      </c>
      <c r="G15" s="177"/>
      <c r="H15" s="176" t="s">
        <v>32</v>
      </c>
      <c r="I15" s="177"/>
      <c r="J15" s="176" t="s">
        <v>45</v>
      </c>
      <c r="K15" s="177"/>
      <c r="L15" s="186"/>
      <c r="M15" s="176" t="s">
        <v>31</v>
      </c>
      <c r="N15" s="177"/>
      <c r="O15" s="186"/>
      <c r="P15" s="218" t="s">
        <v>28</v>
      </c>
      <c r="Q15" s="218"/>
      <c r="R15" s="218"/>
      <c r="S15" s="218"/>
      <c r="T15" s="218"/>
      <c r="U15" s="218"/>
      <c r="V15" s="218"/>
      <c r="W15" s="219"/>
      <c r="X15" s="220"/>
    </row>
    <row r="16" spans="2:24" ht="57" customHeight="1">
      <c r="B16" s="222"/>
      <c r="C16" s="175"/>
      <c r="D16" s="178"/>
      <c r="E16" s="179"/>
      <c r="F16" s="178"/>
      <c r="G16" s="179"/>
      <c r="H16" s="178"/>
      <c r="I16" s="179"/>
      <c r="J16" s="187"/>
      <c r="K16" s="188"/>
      <c r="L16" s="189"/>
      <c r="M16" s="187"/>
      <c r="N16" s="188"/>
      <c r="O16" s="189"/>
      <c r="P16" s="175" t="s">
        <v>48</v>
      </c>
      <c r="Q16" s="175"/>
      <c r="R16" s="175"/>
      <c r="S16" s="175" t="s">
        <v>49</v>
      </c>
      <c r="T16" s="175"/>
      <c r="U16" s="175"/>
      <c r="V16" s="175" t="s">
        <v>29</v>
      </c>
      <c r="W16" s="175"/>
      <c r="X16" s="190"/>
    </row>
    <row r="17" spans="2:24" ht="84" customHeight="1" thickBot="1">
      <c r="B17" s="223"/>
      <c r="C17" s="195"/>
      <c r="D17" s="41" t="s">
        <v>44</v>
      </c>
      <c r="E17" s="41" t="s">
        <v>12</v>
      </c>
      <c r="F17" s="41" t="s">
        <v>44</v>
      </c>
      <c r="G17" s="41" t="s">
        <v>12</v>
      </c>
      <c r="H17" s="41" t="s">
        <v>44</v>
      </c>
      <c r="I17" s="41" t="s">
        <v>12</v>
      </c>
      <c r="J17" s="41" t="s">
        <v>43</v>
      </c>
      <c r="K17" s="41" t="s">
        <v>17</v>
      </c>
      <c r="L17" s="41" t="s">
        <v>27</v>
      </c>
      <c r="M17" s="41" t="s">
        <v>43</v>
      </c>
      <c r="N17" s="41" t="s">
        <v>17</v>
      </c>
      <c r="O17" s="41" t="s">
        <v>27</v>
      </c>
      <c r="P17" s="41" t="s">
        <v>43</v>
      </c>
      <c r="Q17" s="41" t="s">
        <v>17</v>
      </c>
      <c r="R17" s="41" t="s">
        <v>27</v>
      </c>
      <c r="S17" s="41" t="s">
        <v>43</v>
      </c>
      <c r="T17" s="41" t="s">
        <v>17</v>
      </c>
      <c r="U17" s="41" t="s">
        <v>27</v>
      </c>
      <c r="V17" s="41" t="s">
        <v>43</v>
      </c>
      <c r="W17" s="41" t="s">
        <v>17</v>
      </c>
      <c r="X17" s="18" t="s">
        <v>27</v>
      </c>
    </row>
    <row r="18" spans="2:24" ht="13.5" thickBot="1">
      <c r="B18" s="11">
        <v>1</v>
      </c>
      <c r="C18" s="19">
        <v>2</v>
      </c>
      <c r="D18" s="19">
        <v>3</v>
      </c>
      <c r="E18" s="20">
        <v>4</v>
      </c>
      <c r="F18" s="19">
        <v>5</v>
      </c>
      <c r="G18" s="19">
        <v>6</v>
      </c>
      <c r="H18" s="20">
        <v>7</v>
      </c>
      <c r="I18" s="19">
        <v>8</v>
      </c>
      <c r="J18" s="19">
        <v>9</v>
      </c>
      <c r="K18" s="20">
        <v>10</v>
      </c>
      <c r="L18" s="19">
        <v>11</v>
      </c>
      <c r="M18" s="19">
        <v>12</v>
      </c>
      <c r="N18" s="20">
        <v>13</v>
      </c>
      <c r="O18" s="19">
        <v>14</v>
      </c>
      <c r="P18" s="19">
        <v>15</v>
      </c>
      <c r="Q18" s="20">
        <v>16</v>
      </c>
      <c r="R18" s="19">
        <v>17</v>
      </c>
      <c r="S18" s="19">
        <v>18</v>
      </c>
      <c r="T18" s="20">
        <v>19</v>
      </c>
      <c r="U18" s="19">
        <v>20</v>
      </c>
      <c r="V18" s="19">
        <v>21</v>
      </c>
      <c r="W18" s="20">
        <v>22</v>
      </c>
      <c r="X18" s="21">
        <v>23</v>
      </c>
    </row>
    <row r="19" spans="2:24" ht="50.25" customHeight="1" thickBot="1">
      <c r="B19" s="10" t="s">
        <v>1</v>
      </c>
      <c r="C19" s="22" t="s">
        <v>3</v>
      </c>
      <c r="D19" s="126">
        <f t="shared" ref="D19:I19" si="0">D21+D20</f>
        <v>381</v>
      </c>
      <c r="E19" s="126">
        <f t="shared" si="0"/>
        <v>381</v>
      </c>
      <c r="F19" s="126">
        <f t="shared" si="0"/>
        <v>381</v>
      </c>
      <c r="G19" s="126">
        <f t="shared" si="0"/>
        <v>381</v>
      </c>
      <c r="H19" s="126">
        <f t="shared" si="0"/>
        <v>317</v>
      </c>
      <c r="I19" s="126">
        <f t="shared" si="0"/>
        <v>317</v>
      </c>
      <c r="J19" s="127">
        <f>J20+J21</f>
        <v>205075.63</v>
      </c>
      <c r="K19" s="127">
        <f t="shared" ref="K19:X19" si="1">K20+K21</f>
        <v>216213.97</v>
      </c>
      <c r="L19" s="127">
        <f>L20+L21</f>
        <v>36395.880000000005</v>
      </c>
      <c r="M19" s="127">
        <f t="shared" si="1"/>
        <v>109607.98</v>
      </c>
      <c r="N19" s="127">
        <f>N20+N21</f>
        <v>109704.81</v>
      </c>
      <c r="O19" s="127">
        <f t="shared" si="1"/>
        <v>21588.129999999997</v>
      </c>
      <c r="P19" s="127">
        <f t="shared" si="1"/>
        <v>109607.98</v>
      </c>
      <c r="Q19" s="127">
        <f t="shared" si="1"/>
        <v>109607.98</v>
      </c>
      <c r="R19" s="127">
        <f t="shared" si="1"/>
        <v>21491.299999999996</v>
      </c>
      <c r="S19" s="127">
        <f t="shared" si="1"/>
        <v>0</v>
      </c>
      <c r="T19" s="127">
        <f t="shared" si="1"/>
        <v>0</v>
      </c>
      <c r="U19" s="127">
        <f t="shared" si="1"/>
        <v>0</v>
      </c>
      <c r="V19" s="127">
        <f t="shared" si="1"/>
        <v>0</v>
      </c>
      <c r="W19" s="127">
        <f t="shared" si="1"/>
        <v>96.83</v>
      </c>
      <c r="X19" s="128">
        <f t="shared" si="1"/>
        <v>96.83</v>
      </c>
    </row>
    <row r="20" spans="2:24" ht="25.5">
      <c r="B20" s="23" t="s">
        <v>18</v>
      </c>
      <c r="C20" s="9" t="s">
        <v>14</v>
      </c>
      <c r="D20" s="129">
        <v>14</v>
      </c>
      <c r="E20" s="129">
        <v>14</v>
      </c>
      <c r="F20" s="129">
        <v>14</v>
      </c>
      <c r="G20" s="129">
        <v>14</v>
      </c>
      <c r="H20" s="129">
        <v>14</v>
      </c>
      <c r="I20" s="129">
        <v>14</v>
      </c>
      <c r="J20" s="130">
        <v>10652.44</v>
      </c>
      <c r="K20" s="130">
        <v>10652.44</v>
      </c>
      <c r="L20" s="130">
        <v>2006.37</v>
      </c>
      <c r="M20" s="130">
        <f>P20</f>
        <v>7306.02</v>
      </c>
      <c r="N20" s="130">
        <f>Q20+T20</f>
        <v>7306.02</v>
      </c>
      <c r="O20" s="130">
        <f>R20+U20</f>
        <v>1491.92</v>
      </c>
      <c r="P20" s="131">
        <v>7306.02</v>
      </c>
      <c r="Q20" s="131">
        <v>7306.02</v>
      </c>
      <c r="R20" s="131">
        <v>1491.92</v>
      </c>
      <c r="S20" s="131"/>
      <c r="T20" s="131">
        <v>0</v>
      </c>
      <c r="U20" s="131">
        <v>0</v>
      </c>
      <c r="V20" s="131"/>
      <c r="W20" s="132"/>
      <c r="X20" s="133"/>
    </row>
    <row r="21" spans="2:24" ht="25.5">
      <c r="B21" s="23" t="s">
        <v>19</v>
      </c>
      <c r="C21" s="9" t="s">
        <v>15</v>
      </c>
      <c r="D21" s="129">
        <f t="shared" ref="D21:I21" si="2">D24+8</f>
        <v>367</v>
      </c>
      <c r="E21" s="129">
        <f t="shared" si="2"/>
        <v>367</v>
      </c>
      <c r="F21" s="129">
        <f t="shared" si="2"/>
        <v>367</v>
      </c>
      <c r="G21" s="129">
        <f t="shared" si="2"/>
        <v>367</v>
      </c>
      <c r="H21" s="129">
        <f t="shared" si="2"/>
        <v>303</v>
      </c>
      <c r="I21" s="129">
        <f t="shared" si="2"/>
        <v>303</v>
      </c>
      <c r="J21" s="130">
        <f>J23-J20</f>
        <v>194423.19</v>
      </c>
      <c r="K21" s="130">
        <f t="shared" ref="K21:L21" si="3">K23-K20</f>
        <v>205561.53</v>
      </c>
      <c r="L21" s="130">
        <f t="shared" si="3"/>
        <v>34389.51</v>
      </c>
      <c r="M21" s="130">
        <f t="shared" ref="M21" si="4">M23-M20</f>
        <v>102301.95999999999</v>
      </c>
      <c r="N21" s="130">
        <f t="shared" ref="N21" si="5">N23-N20</f>
        <v>102398.79</v>
      </c>
      <c r="O21" s="130">
        <f>O23-O20</f>
        <v>20096.21</v>
      </c>
      <c r="P21" s="130">
        <f t="shared" ref="P21" si="6">P23-P20</f>
        <v>102301.95999999999</v>
      </c>
      <c r="Q21" s="130">
        <f t="shared" ref="Q21" si="7">Q23-Q20</f>
        <v>102301.95999999999</v>
      </c>
      <c r="R21" s="130">
        <f>R23-R20</f>
        <v>19999.379999999997</v>
      </c>
      <c r="S21" s="130">
        <f t="shared" ref="S21" si="8">S23-S20</f>
        <v>0</v>
      </c>
      <c r="T21" s="130">
        <v>0</v>
      </c>
      <c r="U21" s="130">
        <v>0</v>
      </c>
      <c r="V21" s="130">
        <f>V23-V20</f>
        <v>0</v>
      </c>
      <c r="W21" s="130">
        <f t="shared" ref="W21" si="9">W23-W20</f>
        <v>96.83</v>
      </c>
      <c r="X21" s="130">
        <f t="shared" ref="X21" si="10">X23-X20</f>
        <v>96.83</v>
      </c>
    </row>
    <row r="22" spans="2:24" ht="25.5">
      <c r="B22" s="23" t="s">
        <v>20</v>
      </c>
      <c r="C22" s="9" t="s">
        <v>16</v>
      </c>
      <c r="D22" s="129"/>
      <c r="E22" s="129"/>
      <c r="F22" s="129"/>
      <c r="G22" s="129"/>
      <c r="H22" s="129"/>
      <c r="I22" s="129"/>
      <c r="J22" s="130"/>
      <c r="K22" s="130"/>
      <c r="L22" s="130"/>
      <c r="M22" s="130">
        <f t="shared" ref="M22:O22" si="11">P22+S22+V22</f>
        <v>0</v>
      </c>
      <c r="N22" s="130">
        <f t="shared" si="11"/>
        <v>0</v>
      </c>
      <c r="O22" s="130">
        <f t="shared" si="11"/>
        <v>0</v>
      </c>
      <c r="P22" s="90"/>
      <c r="Q22" s="90"/>
      <c r="R22" s="90"/>
      <c r="S22" s="90"/>
      <c r="T22" s="90"/>
      <c r="U22" s="90"/>
      <c r="V22" s="90"/>
      <c r="W22" s="134"/>
      <c r="X22" s="91"/>
    </row>
    <row r="23" spans="2:24" ht="51">
      <c r="B23" s="50" t="s">
        <v>2</v>
      </c>
      <c r="C23" s="24" t="s">
        <v>30</v>
      </c>
      <c r="D23" s="135">
        <f>D24+D26</f>
        <v>381</v>
      </c>
      <c r="E23" s="135">
        <f t="shared" ref="E23:X23" si="12">E24+E25+E26</f>
        <v>381</v>
      </c>
      <c r="F23" s="135">
        <f t="shared" si="12"/>
        <v>381</v>
      </c>
      <c r="G23" s="135">
        <f t="shared" si="12"/>
        <v>381</v>
      </c>
      <c r="H23" s="135">
        <f t="shared" si="12"/>
        <v>317</v>
      </c>
      <c r="I23" s="135">
        <f t="shared" si="12"/>
        <v>317</v>
      </c>
      <c r="J23" s="136">
        <f t="shared" si="12"/>
        <v>205075.63</v>
      </c>
      <c r="K23" s="136">
        <f t="shared" si="12"/>
        <v>216213.97</v>
      </c>
      <c r="L23" s="136">
        <f t="shared" si="12"/>
        <v>36395.880000000005</v>
      </c>
      <c r="M23" s="136">
        <f t="shared" si="12"/>
        <v>109607.98</v>
      </c>
      <c r="N23" s="136">
        <f>N24+N25+N26</f>
        <v>109704.81</v>
      </c>
      <c r="O23" s="136">
        <f t="shared" si="12"/>
        <v>21588.13</v>
      </c>
      <c r="P23" s="136">
        <f t="shared" si="12"/>
        <v>109607.98</v>
      </c>
      <c r="Q23" s="136">
        <f>Q24+Q25+Q26</f>
        <v>109607.98</v>
      </c>
      <c r="R23" s="136">
        <f t="shared" si="12"/>
        <v>21491.3</v>
      </c>
      <c r="S23" s="136">
        <f t="shared" si="12"/>
        <v>0</v>
      </c>
      <c r="T23" s="136">
        <f t="shared" si="12"/>
        <v>0</v>
      </c>
      <c r="U23" s="136">
        <f t="shared" si="12"/>
        <v>0</v>
      </c>
      <c r="V23" s="136">
        <f t="shared" si="12"/>
        <v>0</v>
      </c>
      <c r="W23" s="136">
        <f>W24+W25+W26</f>
        <v>96.83</v>
      </c>
      <c r="X23" s="137">
        <f t="shared" si="12"/>
        <v>96.83</v>
      </c>
    </row>
    <row r="24" spans="2:24" ht="53.25" customHeight="1">
      <c r="B24" s="47" t="s">
        <v>18</v>
      </c>
      <c r="C24" s="9" t="s">
        <v>24</v>
      </c>
      <c r="D24" s="129">
        <v>359</v>
      </c>
      <c r="E24" s="129">
        <v>359</v>
      </c>
      <c r="F24" s="129">
        <v>359</v>
      </c>
      <c r="G24" s="129">
        <v>359</v>
      </c>
      <c r="H24" s="129">
        <v>295</v>
      </c>
      <c r="I24" s="129">
        <v>295</v>
      </c>
      <c r="J24" s="130">
        <v>190018.78</v>
      </c>
      <c r="K24" s="130">
        <v>201156.52</v>
      </c>
      <c r="L24" s="130">
        <v>33804.120000000003</v>
      </c>
      <c r="M24" s="130">
        <f>P24+S24+V24</f>
        <v>99553.279999999999</v>
      </c>
      <c r="N24" s="130">
        <f>Q24+T24+W24</f>
        <v>99650.11</v>
      </c>
      <c r="O24" s="130">
        <f t="shared" ref="M24:O25" si="13">R24+U24+X24</f>
        <v>19663.04</v>
      </c>
      <c r="P24" s="131">
        <v>99553.279999999999</v>
      </c>
      <c r="Q24" s="131">
        <v>99553.279999999999</v>
      </c>
      <c r="R24" s="131">
        <v>19566.21</v>
      </c>
      <c r="S24" s="90"/>
      <c r="T24" s="131">
        <v>0</v>
      </c>
      <c r="U24" s="131">
        <v>0</v>
      </c>
      <c r="V24" s="90"/>
      <c r="W24" s="132">
        <v>96.83</v>
      </c>
      <c r="X24" s="133">
        <v>96.83</v>
      </c>
    </row>
    <row r="25" spans="2:24" ht="38.25">
      <c r="B25" s="51" t="s">
        <v>19</v>
      </c>
      <c r="C25" s="46" t="s">
        <v>25</v>
      </c>
      <c r="D25" s="138"/>
      <c r="E25" s="138"/>
      <c r="F25" s="138"/>
      <c r="G25" s="138"/>
      <c r="H25" s="138"/>
      <c r="I25" s="138"/>
      <c r="J25" s="139"/>
      <c r="K25" s="139"/>
      <c r="L25" s="139"/>
      <c r="M25" s="130">
        <f t="shared" si="13"/>
        <v>0</v>
      </c>
      <c r="N25" s="130">
        <f t="shared" si="13"/>
        <v>0</v>
      </c>
      <c r="O25" s="130">
        <f t="shared" si="13"/>
        <v>0</v>
      </c>
      <c r="P25" s="140"/>
      <c r="Q25" s="140"/>
      <c r="R25" s="140"/>
      <c r="S25" s="140"/>
      <c r="T25" s="140"/>
      <c r="U25" s="140"/>
      <c r="V25" s="140"/>
      <c r="W25" s="141"/>
      <c r="X25" s="142"/>
    </row>
    <row r="26" spans="2:24" ht="51.75" thickBot="1">
      <c r="B26" s="48" t="s">
        <v>20</v>
      </c>
      <c r="C26" s="49" t="s">
        <v>47</v>
      </c>
      <c r="D26" s="143">
        <f>E26</f>
        <v>22</v>
      </c>
      <c r="E26" s="143">
        <f>E20+8</f>
        <v>22</v>
      </c>
      <c r="F26" s="143">
        <f>G26</f>
        <v>22</v>
      </c>
      <c r="G26" s="143">
        <f>G20+8</f>
        <v>22</v>
      </c>
      <c r="H26" s="143">
        <f>I26</f>
        <v>22</v>
      </c>
      <c r="I26" s="143">
        <f>I20+8</f>
        <v>22</v>
      </c>
      <c r="J26" s="144">
        <v>15056.85</v>
      </c>
      <c r="K26" s="144">
        <v>15057.45</v>
      </c>
      <c r="L26" s="144">
        <v>2591.7600000000002</v>
      </c>
      <c r="M26" s="144">
        <f>P26+S26+V26</f>
        <v>10054.700000000001</v>
      </c>
      <c r="N26" s="144">
        <f>Q26+T26</f>
        <v>10054.700000000001</v>
      </c>
      <c r="O26" s="144">
        <f>R26+U26</f>
        <v>1925.09</v>
      </c>
      <c r="P26" s="144">
        <v>10054.700000000001</v>
      </c>
      <c r="Q26" s="144">
        <v>10054.700000000001</v>
      </c>
      <c r="R26" s="144">
        <v>1925.09</v>
      </c>
      <c r="S26" s="144"/>
      <c r="T26" s="144">
        <v>0</v>
      </c>
      <c r="U26" s="144">
        <v>0</v>
      </c>
      <c r="V26" s="144">
        <v>0</v>
      </c>
      <c r="W26" s="144"/>
      <c r="X26" s="145"/>
    </row>
    <row r="27" spans="2:24" ht="12.75" customHeight="1">
      <c r="B27" s="182" t="s">
        <v>23</v>
      </c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</row>
    <row r="29" spans="2:24" ht="15.75">
      <c r="B29" s="52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2"/>
      <c r="T29" s="52"/>
      <c r="U29" s="52"/>
      <c r="V29" s="52"/>
      <c r="W29" s="52"/>
      <c r="X29" s="52"/>
    </row>
  </sheetData>
  <mergeCells count="24">
    <mergeCell ref="R1:X1"/>
    <mergeCell ref="R3:X3"/>
    <mergeCell ref="R4:X4"/>
    <mergeCell ref="R5:X5"/>
    <mergeCell ref="V16:X16"/>
    <mergeCell ref="R6:X6"/>
    <mergeCell ref="R7:X7"/>
    <mergeCell ref="B8:X8"/>
    <mergeCell ref="B12:X12"/>
    <mergeCell ref="B13:X13"/>
    <mergeCell ref="B9:X9"/>
    <mergeCell ref="B10:X10"/>
    <mergeCell ref="H15:I16"/>
    <mergeCell ref="M15:O16"/>
    <mergeCell ref="B27:V27"/>
    <mergeCell ref="D15:E16"/>
    <mergeCell ref="J15:L16"/>
    <mergeCell ref="P15:X15"/>
    <mergeCell ref="B11:X11"/>
    <mergeCell ref="B15:B17"/>
    <mergeCell ref="P16:R16"/>
    <mergeCell ref="S16:U16"/>
    <mergeCell ref="F15:G16"/>
    <mergeCell ref="C15:C17"/>
  </mergeCells>
  <phoneticPr fontId="2" type="noConversion"/>
  <pageMargins left="0.39370078740157483" right="0.39370078740157483" top="1.2598425196850394" bottom="0.31496062992125984" header="0.51181102362204722" footer="0.35433070866141736"/>
  <pageSetup paperSize="9" scale="3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B1:X36"/>
  <sheetViews>
    <sheetView view="pageBreakPreview" zoomScale="60" zoomScaleNormal="100" workbookViewId="0">
      <selection activeCell="P22" sqref="P22"/>
    </sheetView>
  </sheetViews>
  <sheetFormatPr defaultRowHeight="12.75"/>
  <cols>
    <col min="1" max="1" width="3.42578125" style="8" customWidth="1"/>
    <col min="2" max="2" width="8.85546875" style="8" customWidth="1"/>
    <col min="3" max="3" width="23" style="8" customWidth="1"/>
    <col min="4" max="8" width="14.140625" style="8" customWidth="1"/>
    <col min="9" max="9" width="14.28515625" style="8" customWidth="1"/>
    <col min="10" max="18" width="19.28515625" style="32" customWidth="1"/>
    <col min="19" max="21" width="17.5703125" style="8" customWidth="1"/>
    <col min="22" max="23" width="14.28515625" style="8" customWidth="1"/>
    <col min="24" max="24" width="14.140625" style="8" customWidth="1"/>
    <col min="25" max="16384" width="9.140625" style="8"/>
  </cols>
  <sheetData>
    <row r="1" spans="2:24" s="55" customFormat="1" ht="0.75" customHeight="1">
      <c r="D1" s="54">
        <f>'образование+молодежка'!D19+культура!D22+'физ-ра'!D19+прочие..!D23</f>
        <v>14293.95</v>
      </c>
      <c r="E1" s="54">
        <f>'образование+молодежка'!E19+культура!E22+'физ-ра'!E19+прочие..!E23</f>
        <v>14273.009999999998</v>
      </c>
      <c r="F1" s="54">
        <f>'образование+молодежка'!F19+культура!F22+'физ-ра'!F19+прочие..!F23</f>
        <v>13939.26</v>
      </c>
      <c r="G1" s="54">
        <f>'образование+молодежка'!G19+культура!G22+'физ-ра'!G19+прочие..!G23</f>
        <v>13907.19</v>
      </c>
      <c r="H1" s="54">
        <f>'образование+молодежка'!H19+культура!H22+'физ-ра'!H19+прочие..!H23</f>
        <v>9983.630000000001</v>
      </c>
      <c r="I1" s="54">
        <f>'образование+молодежка'!I19+культура!I22+'физ-ра'!I19+прочие..!I23</f>
        <v>9973.4299999999985</v>
      </c>
      <c r="J1" s="54">
        <f>'образование+молодежка'!J19+культура!J22+'физ-ра'!J19+прочие..!J23</f>
        <v>6661525.2999999989</v>
      </c>
      <c r="K1" s="54">
        <f>'образование+молодежка'!K19+культура!K22+'физ-ра'!K19+прочие..!K23</f>
        <v>7111376.209999999</v>
      </c>
      <c r="L1" s="54">
        <f>'образование+молодежка'!L19+культура!L22+'физ-ра'!L19+прочие..!L23</f>
        <v>1319305.2999999998</v>
      </c>
      <c r="M1" s="54">
        <f>'образование+молодежка'!M19+культура!M22+'физ-ра'!M19+прочие..!M23</f>
        <v>3534231.22</v>
      </c>
      <c r="N1" s="54">
        <f>'образование+молодежка'!N19+культура!N22+'физ-ра'!N19+прочие..!N23</f>
        <v>3565699.8400000003</v>
      </c>
      <c r="O1" s="54">
        <f>'образование+молодежка'!O19+культура!O22+'физ-ра'!O19+прочие..!O23</f>
        <v>667577.14</v>
      </c>
      <c r="P1" s="54">
        <f>'образование+молодежка'!P19+культура!P22+'физ-ра'!P19+прочие..!P23</f>
        <v>1545773</v>
      </c>
      <c r="Q1" s="54">
        <f>'образование+молодежка'!Q19+культура!Q22+'физ-ра'!Q19+прочие..!Q23</f>
        <v>1551210.8399999999</v>
      </c>
      <c r="R1" s="54">
        <f>'образование+молодежка'!R19+культура!R22+'физ-ра'!R19+прочие..!R23</f>
        <v>288122.88</v>
      </c>
      <c r="S1" s="54">
        <f>'образование+молодежка'!S19+культура!S22+'физ-ра'!S19+прочие..!S23</f>
        <v>1892591.5499999998</v>
      </c>
      <c r="T1" s="54">
        <f>'образование+молодежка'!T19+культура!T22+'физ-ра'!T19+прочие..!T23</f>
        <v>1919782.15</v>
      </c>
      <c r="U1" s="54">
        <f>'образование+молодежка'!U19+культура!U22+'физ-ра'!U19+прочие..!U23</f>
        <v>362017.79000000004</v>
      </c>
      <c r="V1" s="54">
        <f>'образование+молодежка'!V19+культура!V22+'физ-ра'!V19+прочие..!V23</f>
        <v>95866.67</v>
      </c>
      <c r="W1" s="54">
        <f>'образование+молодежка'!W19+культура!W22+'физ-ра'!W19+прочие..!W23</f>
        <v>94706.849999999991</v>
      </c>
      <c r="X1" s="54">
        <f>'образование+молодежка'!X19+культура!X22+'физ-ра'!X19+прочие..!X23</f>
        <v>17436.470000000005</v>
      </c>
    </row>
    <row r="2" spans="2:24" ht="38.25">
      <c r="R2" s="174" t="s">
        <v>40</v>
      </c>
      <c r="S2" s="174"/>
      <c r="T2" s="174"/>
      <c r="U2" s="174"/>
      <c r="V2" s="174"/>
      <c r="W2" s="174"/>
      <c r="X2" s="174"/>
    </row>
    <row r="3" spans="2:24" ht="30" customHeight="1">
      <c r="R3" s="31"/>
      <c r="S3" s="13"/>
      <c r="T3" s="13"/>
      <c r="U3" s="12"/>
      <c r="V3" s="12"/>
      <c r="W3" s="12"/>
    </row>
    <row r="4" spans="2:24" ht="23.25">
      <c r="B4" s="14"/>
      <c r="F4" s="15"/>
      <c r="R4" s="180" t="s">
        <v>70</v>
      </c>
      <c r="S4" s="180"/>
      <c r="T4" s="180"/>
      <c r="U4" s="180"/>
      <c r="V4" s="180"/>
      <c r="W4" s="180"/>
      <c r="X4" s="180"/>
    </row>
    <row r="5" spans="2:24" ht="23.25" customHeight="1">
      <c r="B5" s="14"/>
      <c r="F5" s="15"/>
      <c r="R5" s="181" t="s">
        <v>75</v>
      </c>
      <c r="S5" s="180"/>
      <c r="T5" s="180"/>
      <c r="U5" s="180"/>
      <c r="V5" s="180"/>
      <c r="W5" s="180"/>
      <c r="X5" s="180"/>
    </row>
    <row r="6" spans="2:24" ht="23.25" customHeight="1">
      <c r="B6" s="14"/>
      <c r="F6" s="15"/>
      <c r="R6" s="181" t="s">
        <v>76</v>
      </c>
      <c r="S6" s="181"/>
      <c r="T6" s="181"/>
      <c r="U6" s="181"/>
      <c r="V6" s="181"/>
      <c r="W6" s="181"/>
      <c r="X6" s="181"/>
    </row>
    <row r="7" spans="2:24" ht="23.25" customHeight="1">
      <c r="B7" s="14"/>
      <c r="F7" s="15"/>
      <c r="R7" s="181" t="s">
        <v>77</v>
      </c>
      <c r="S7" s="181"/>
      <c r="T7" s="181"/>
      <c r="U7" s="181"/>
      <c r="V7" s="181"/>
      <c r="W7" s="181"/>
      <c r="X7" s="181"/>
    </row>
    <row r="8" spans="2:24" ht="23.25" customHeight="1">
      <c r="B8" s="14"/>
      <c r="F8" s="15"/>
      <c r="R8" s="181" t="s">
        <v>73</v>
      </c>
      <c r="S8" s="181"/>
      <c r="T8" s="181"/>
      <c r="U8" s="181"/>
      <c r="V8" s="181"/>
      <c r="W8" s="181"/>
      <c r="X8" s="181"/>
    </row>
    <row r="9" spans="2:24">
      <c r="B9" s="14"/>
      <c r="C9" s="16"/>
      <c r="M9" s="15"/>
      <c r="N9" s="15"/>
    </row>
    <row r="10" spans="2:24">
      <c r="B10" s="14"/>
      <c r="C10" s="16"/>
      <c r="M10" s="15"/>
      <c r="N10" s="15"/>
    </row>
    <row r="11" spans="2:24" ht="38.25">
      <c r="B11" s="174" t="s">
        <v>36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</row>
    <row r="12" spans="2:24" ht="38.25">
      <c r="B12" s="174" t="s">
        <v>81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</row>
    <row r="13" spans="2:24" ht="38.25">
      <c r="B13" s="174" t="s">
        <v>85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</row>
    <row r="14" spans="2:24" ht="38.25">
      <c r="B14" s="17"/>
      <c r="C14" s="17"/>
      <c r="D14" s="17"/>
      <c r="E14" s="17"/>
      <c r="F14" s="17"/>
      <c r="G14" s="17"/>
      <c r="H14" s="17"/>
      <c r="I14" s="17"/>
      <c r="J14" s="31"/>
      <c r="K14" s="31"/>
      <c r="L14" s="174" t="s">
        <v>86</v>
      </c>
      <c r="M14" s="174"/>
      <c r="N14" s="174"/>
      <c r="O14" s="174"/>
      <c r="P14" s="174"/>
      <c r="Q14" s="174"/>
      <c r="R14" s="174"/>
      <c r="S14" s="174"/>
      <c r="T14" s="174"/>
      <c r="U14" s="174"/>
      <c r="V14" s="17"/>
      <c r="W14" s="17"/>
      <c r="X14" s="17"/>
    </row>
    <row r="15" spans="2:24" ht="25.5">
      <c r="B15" s="165" t="s">
        <v>112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</row>
    <row r="16" spans="2:24" ht="35.25" customHeight="1">
      <c r="B16" s="165" t="s">
        <v>93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</row>
    <row r="17" spans="2:24" ht="14.25" customHeight="1">
      <c r="B17" s="152" t="s">
        <v>11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</row>
    <row r="18" spans="2:24" ht="31.5" customHeight="1" thickBot="1">
      <c r="B18" s="14"/>
      <c r="D18" s="8">
        <f>D23-D27</f>
        <v>0</v>
      </c>
      <c r="E18" s="8">
        <f t="shared" ref="E18:X18" si="0">E23-E27</f>
        <v>0</v>
      </c>
      <c r="F18" s="8">
        <f t="shared" si="0"/>
        <v>0</v>
      </c>
      <c r="G18" s="8">
        <f t="shared" si="0"/>
        <v>0</v>
      </c>
      <c r="H18" s="8">
        <f t="shared" si="0"/>
        <v>0</v>
      </c>
      <c r="I18" s="8">
        <f t="shared" si="0"/>
        <v>0</v>
      </c>
      <c r="J18" s="8">
        <f t="shared" si="0"/>
        <v>0</v>
      </c>
      <c r="K18" s="8">
        <f t="shared" si="0"/>
        <v>0</v>
      </c>
      <c r="L18" s="8">
        <f t="shared" si="0"/>
        <v>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8">
        <f t="shared" si="0"/>
        <v>0</v>
      </c>
      <c r="U18" s="8">
        <f t="shared" si="0"/>
        <v>0</v>
      </c>
      <c r="V18" s="8">
        <f t="shared" si="0"/>
        <v>0</v>
      </c>
      <c r="W18" s="8">
        <f t="shared" si="0"/>
        <v>0</v>
      </c>
      <c r="X18" s="8">
        <f t="shared" si="0"/>
        <v>0</v>
      </c>
    </row>
    <row r="19" spans="2:24" ht="12.75" customHeight="1">
      <c r="B19" s="224"/>
      <c r="C19" s="183" t="s">
        <v>26</v>
      </c>
      <c r="D19" s="176" t="s">
        <v>33</v>
      </c>
      <c r="E19" s="177"/>
      <c r="F19" s="176" t="s">
        <v>34</v>
      </c>
      <c r="G19" s="177"/>
      <c r="H19" s="176" t="s">
        <v>32</v>
      </c>
      <c r="I19" s="177"/>
      <c r="J19" s="176" t="s">
        <v>45</v>
      </c>
      <c r="K19" s="177"/>
      <c r="L19" s="186"/>
      <c r="M19" s="176" t="s">
        <v>31</v>
      </c>
      <c r="N19" s="177"/>
      <c r="O19" s="186"/>
      <c r="P19" s="183" t="s">
        <v>28</v>
      </c>
      <c r="Q19" s="183"/>
      <c r="R19" s="183"/>
      <c r="S19" s="183"/>
      <c r="T19" s="183"/>
      <c r="U19" s="183"/>
      <c r="V19" s="183"/>
      <c r="W19" s="184"/>
      <c r="X19" s="185"/>
    </row>
    <row r="20" spans="2:24" ht="50.25" customHeight="1">
      <c r="B20" s="225"/>
      <c r="C20" s="175"/>
      <c r="D20" s="178"/>
      <c r="E20" s="179"/>
      <c r="F20" s="178"/>
      <c r="G20" s="179"/>
      <c r="H20" s="178"/>
      <c r="I20" s="179"/>
      <c r="J20" s="187"/>
      <c r="K20" s="188"/>
      <c r="L20" s="189"/>
      <c r="M20" s="187"/>
      <c r="N20" s="188"/>
      <c r="O20" s="189"/>
      <c r="P20" s="175" t="s">
        <v>48</v>
      </c>
      <c r="Q20" s="175"/>
      <c r="R20" s="175"/>
      <c r="S20" s="175" t="s">
        <v>49</v>
      </c>
      <c r="T20" s="175"/>
      <c r="U20" s="175"/>
      <c r="V20" s="175" t="s">
        <v>29</v>
      </c>
      <c r="W20" s="175"/>
      <c r="X20" s="190"/>
    </row>
    <row r="21" spans="2:24" ht="69.75" customHeight="1" thickBot="1">
      <c r="B21" s="226"/>
      <c r="C21" s="195"/>
      <c r="D21" s="74" t="s">
        <v>44</v>
      </c>
      <c r="E21" s="74" t="s">
        <v>12</v>
      </c>
      <c r="F21" s="74" t="s">
        <v>44</v>
      </c>
      <c r="G21" s="74" t="s">
        <v>12</v>
      </c>
      <c r="H21" s="74" t="s">
        <v>44</v>
      </c>
      <c r="I21" s="74" t="s">
        <v>12</v>
      </c>
      <c r="J21" s="74" t="s">
        <v>43</v>
      </c>
      <c r="K21" s="74" t="s">
        <v>17</v>
      </c>
      <c r="L21" s="74" t="s">
        <v>27</v>
      </c>
      <c r="M21" s="74" t="s">
        <v>43</v>
      </c>
      <c r="N21" s="74" t="s">
        <v>17</v>
      </c>
      <c r="O21" s="74" t="s">
        <v>27</v>
      </c>
      <c r="P21" s="74" t="s">
        <v>43</v>
      </c>
      <c r="Q21" s="74" t="s">
        <v>17</v>
      </c>
      <c r="R21" s="74" t="s">
        <v>27</v>
      </c>
      <c r="S21" s="74" t="s">
        <v>43</v>
      </c>
      <c r="T21" s="74" t="s">
        <v>17</v>
      </c>
      <c r="U21" s="74" t="s">
        <v>27</v>
      </c>
      <c r="V21" s="74" t="s">
        <v>43</v>
      </c>
      <c r="W21" s="74" t="s">
        <v>17</v>
      </c>
      <c r="X21" s="18" t="s">
        <v>27</v>
      </c>
    </row>
    <row r="22" spans="2:24" ht="13.5" thickBot="1">
      <c r="B22" s="11">
        <v>1</v>
      </c>
      <c r="C22" s="19">
        <v>2</v>
      </c>
      <c r="D22" s="19">
        <v>3</v>
      </c>
      <c r="E22" s="20">
        <v>4</v>
      </c>
      <c r="F22" s="19">
        <v>5</v>
      </c>
      <c r="G22" s="19">
        <v>6</v>
      </c>
      <c r="H22" s="20">
        <v>7</v>
      </c>
      <c r="I22" s="19">
        <v>8</v>
      </c>
      <c r="J22" s="19">
        <v>9</v>
      </c>
      <c r="K22" s="20">
        <v>10</v>
      </c>
      <c r="L22" s="19">
        <v>11</v>
      </c>
      <c r="M22" s="19">
        <v>12</v>
      </c>
      <c r="N22" s="20">
        <v>13</v>
      </c>
      <c r="O22" s="19">
        <v>14</v>
      </c>
      <c r="P22" s="19">
        <v>15</v>
      </c>
      <c r="Q22" s="20">
        <v>16</v>
      </c>
      <c r="R22" s="19">
        <v>17</v>
      </c>
      <c r="S22" s="19">
        <v>18</v>
      </c>
      <c r="T22" s="20">
        <v>19</v>
      </c>
      <c r="U22" s="19">
        <v>20</v>
      </c>
      <c r="V22" s="19">
        <v>21</v>
      </c>
      <c r="W22" s="20">
        <v>22</v>
      </c>
      <c r="X22" s="21">
        <v>23</v>
      </c>
    </row>
    <row r="23" spans="2:24" ht="38.25">
      <c r="B23" s="10" t="s">
        <v>1</v>
      </c>
      <c r="C23" s="22" t="s">
        <v>3</v>
      </c>
      <c r="D23" s="75">
        <v>600</v>
      </c>
      <c r="E23" s="84">
        <v>599</v>
      </c>
      <c r="F23" s="84">
        <v>515</v>
      </c>
      <c r="G23" s="84">
        <v>522.5</v>
      </c>
      <c r="H23" s="84">
        <v>502.2</v>
      </c>
      <c r="I23" s="84">
        <v>496.3</v>
      </c>
      <c r="J23" s="75">
        <v>384949.87</v>
      </c>
      <c r="K23" s="75">
        <v>392659.37</v>
      </c>
      <c r="L23" s="75">
        <v>70425.42</v>
      </c>
      <c r="M23" s="75">
        <v>199049.38</v>
      </c>
      <c r="N23" s="75">
        <v>201221.81</v>
      </c>
      <c r="O23" s="75">
        <v>36781.089999999997</v>
      </c>
      <c r="P23" s="75">
        <v>195972.58</v>
      </c>
      <c r="Q23" s="75">
        <v>198145.00999999998</v>
      </c>
      <c r="R23" s="75">
        <v>36263.78</v>
      </c>
      <c r="S23" s="75">
        <v>0</v>
      </c>
      <c r="T23" s="75">
        <v>0</v>
      </c>
      <c r="U23" s="75">
        <v>0</v>
      </c>
      <c r="V23" s="75">
        <v>3076.8</v>
      </c>
      <c r="W23" s="75">
        <v>3076.8</v>
      </c>
      <c r="X23" s="75">
        <v>517.30999999999995</v>
      </c>
    </row>
    <row r="24" spans="2:24" ht="40.5" customHeight="1">
      <c r="B24" s="23" t="s">
        <v>18</v>
      </c>
      <c r="C24" s="9" t="s">
        <v>14</v>
      </c>
      <c r="D24" s="85">
        <v>462</v>
      </c>
      <c r="E24" s="85">
        <v>461</v>
      </c>
      <c r="F24" s="85">
        <v>417</v>
      </c>
      <c r="G24" s="85">
        <v>424.5</v>
      </c>
      <c r="H24" s="85">
        <v>400.2</v>
      </c>
      <c r="I24" s="85">
        <v>405.3</v>
      </c>
      <c r="J24" s="85">
        <v>261723.86</v>
      </c>
      <c r="K24" s="85">
        <v>266737.68</v>
      </c>
      <c r="L24" s="85">
        <v>47244.47</v>
      </c>
      <c r="M24" s="85">
        <v>149015.10999999999</v>
      </c>
      <c r="N24" s="85">
        <v>151187.53999999998</v>
      </c>
      <c r="O24" s="85">
        <v>27627.079999999998</v>
      </c>
      <c r="P24" s="85">
        <v>149015.10999999999</v>
      </c>
      <c r="Q24" s="85">
        <v>151187.53999999998</v>
      </c>
      <c r="R24" s="85">
        <v>27627.079999999998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</row>
    <row r="25" spans="2:24" ht="40.5" customHeight="1">
      <c r="B25" s="23" t="s">
        <v>19</v>
      </c>
      <c r="C25" s="9" t="s">
        <v>15</v>
      </c>
      <c r="D25" s="85">
        <v>138</v>
      </c>
      <c r="E25" s="85">
        <v>138</v>
      </c>
      <c r="F25" s="85">
        <v>98</v>
      </c>
      <c r="G25" s="85">
        <v>98</v>
      </c>
      <c r="H25" s="85">
        <v>102</v>
      </c>
      <c r="I25" s="85">
        <v>91</v>
      </c>
      <c r="J25" s="85">
        <v>123226.01000000001</v>
      </c>
      <c r="K25" s="85">
        <v>125921.69</v>
      </c>
      <c r="L25" s="85">
        <v>23180.95</v>
      </c>
      <c r="M25" s="85">
        <v>50034.270000000004</v>
      </c>
      <c r="N25" s="85">
        <v>50034.270000000004</v>
      </c>
      <c r="O25" s="85">
        <v>9154.01</v>
      </c>
      <c r="P25" s="85">
        <v>46957.47</v>
      </c>
      <c r="Q25" s="85">
        <v>46957.47</v>
      </c>
      <c r="R25" s="85">
        <v>8636.7000000000007</v>
      </c>
      <c r="S25" s="85">
        <v>0</v>
      </c>
      <c r="T25" s="85">
        <v>0</v>
      </c>
      <c r="U25" s="85">
        <v>0</v>
      </c>
      <c r="V25" s="85">
        <v>3076.8</v>
      </c>
      <c r="W25" s="85">
        <v>3076.8</v>
      </c>
      <c r="X25" s="85">
        <v>517.30999999999995</v>
      </c>
    </row>
    <row r="26" spans="2:24" ht="40.5" customHeight="1">
      <c r="B26" s="23" t="s">
        <v>20</v>
      </c>
      <c r="C26" s="9" t="s">
        <v>16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</row>
    <row r="27" spans="2:24" ht="40.5" customHeight="1">
      <c r="B27" s="23" t="s">
        <v>21</v>
      </c>
      <c r="C27" s="24" t="s">
        <v>30</v>
      </c>
      <c r="D27" s="86">
        <v>600</v>
      </c>
      <c r="E27" s="86">
        <v>599</v>
      </c>
      <c r="F27" s="86">
        <v>515</v>
      </c>
      <c r="G27" s="86">
        <v>522.5</v>
      </c>
      <c r="H27" s="86">
        <v>502.2</v>
      </c>
      <c r="I27" s="86">
        <v>496.3</v>
      </c>
      <c r="J27" s="86">
        <v>384949.87</v>
      </c>
      <c r="K27" s="86">
        <v>392659.37</v>
      </c>
      <c r="L27" s="86">
        <v>70425.42</v>
      </c>
      <c r="M27" s="86">
        <v>199049.38</v>
      </c>
      <c r="N27" s="86">
        <v>201221.81</v>
      </c>
      <c r="O27" s="86">
        <v>36781.090000000004</v>
      </c>
      <c r="P27" s="86">
        <v>195972.58</v>
      </c>
      <c r="Q27" s="86">
        <v>198145.01</v>
      </c>
      <c r="R27" s="86">
        <v>36263.78</v>
      </c>
      <c r="S27" s="86">
        <v>0</v>
      </c>
      <c r="T27" s="86">
        <v>0</v>
      </c>
      <c r="U27" s="86">
        <v>0</v>
      </c>
      <c r="V27" s="86">
        <v>3076.8</v>
      </c>
      <c r="W27" s="86">
        <v>3076.8</v>
      </c>
      <c r="X27" s="86">
        <v>517.30999999999995</v>
      </c>
    </row>
    <row r="28" spans="2:24" ht="21" customHeight="1">
      <c r="B28" s="23" t="s">
        <v>22</v>
      </c>
      <c r="C28" s="25" t="s">
        <v>87</v>
      </c>
      <c r="D28" s="87">
        <v>212</v>
      </c>
      <c r="E28" s="87">
        <v>211</v>
      </c>
      <c r="F28" s="87">
        <v>183</v>
      </c>
      <c r="G28" s="87">
        <v>194.5</v>
      </c>
      <c r="H28" s="87">
        <v>185</v>
      </c>
      <c r="I28" s="87">
        <v>180</v>
      </c>
      <c r="J28" s="85">
        <v>102778.27</v>
      </c>
      <c r="K28" s="85">
        <v>102728.51</v>
      </c>
      <c r="L28" s="85">
        <v>16009.7</v>
      </c>
      <c r="M28" s="85">
        <v>61907.45</v>
      </c>
      <c r="N28" s="85">
        <v>61907.45</v>
      </c>
      <c r="O28" s="85">
        <v>10220.9</v>
      </c>
      <c r="P28" s="85">
        <v>61907.45</v>
      </c>
      <c r="Q28" s="85">
        <v>61907.45</v>
      </c>
      <c r="R28" s="85">
        <v>10220.9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</row>
    <row r="29" spans="2:24" ht="21" customHeight="1">
      <c r="B29" s="23" t="s">
        <v>89</v>
      </c>
      <c r="C29" s="25" t="s">
        <v>88</v>
      </c>
      <c r="D29" s="87">
        <v>53</v>
      </c>
      <c r="E29" s="87">
        <v>53</v>
      </c>
      <c r="F29" s="87">
        <v>51</v>
      </c>
      <c r="G29" s="87">
        <v>51</v>
      </c>
      <c r="H29" s="87">
        <v>40.200000000000003</v>
      </c>
      <c r="I29" s="87">
        <v>49.3</v>
      </c>
      <c r="J29" s="85">
        <v>38088.33</v>
      </c>
      <c r="K29" s="85">
        <v>42089.97</v>
      </c>
      <c r="L29" s="85">
        <v>9364.4500000000007</v>
      </c>
      <c r="M29" s="85">
        <v>12126.71</v>
      </c>
      <c r="N29" s="85">
        <v>14160.79</v>
      </c>
      <c r="O29" s="85">
        <v>3387.89</v>
      </c>
      <c r="P29" s="85">
        <v>12126.71</v>
      </c>
      <c r="Q29" s="85">
        <v>14160.79</v>
      </c>
      <c r="R29" s="85">
        <v>3387.89</v>
      </c>
      <c r="S29" s="85">
        <v>0</v>
      </c>
      <c r="T29" s="85">
        <v>0</v>
      </c>
      <c r="U29" s="85">
        <v>0</v>
      </c>
      <c r="V29" s="85">
        <v>0</v>
      </c>
      <c r="W29" s="85">
        <v>0</v>
      </c>
      <c r="X29" s="85">
        <v>0</v>
      </c>
    </row>
    <row r="30" spans="2:24" ht="21" customHeight="1">
      <c r="B30" s="23" t="s">
        <v>103</v>
      </c>
      <c r="C30" s="9" t="s">
        <v>100</v>
      </c>
      <c r="D30" s="85">
        <v>78</v>
      </c>
      <c r="E30" s="85">
        <v>78</v>
      </c>
      <c r="F30" s="85">
        <v>62</v>
      </c>
      <c r="G30" s="85">
        <v>65</v>
      </c>
      <c r="H30" s="85">
        <v>61</v>
      </c>
      <c r="I30" s="85">
        <v>62</v>
      </c>
      <c r="J30" s="85">
        <v>89185.99</v>
      </c>
      <c r="K30" s="85">
        <v>91881.67</v>
      </c>
      <c r="L30" s="85">
        <v>18591.580000000002</v>
      </c>
      <c r="M30" s="85">
        <v>32231.77</v>
      </c>
      <c r="N30" s="85">
        <v>32231.77</v>
      </c>
      <c r="O30" s="85">
        <v>6385.8700000000008</v>
      </c>
      <c r="P30" s="85">
        <v>29231.77</v>
      </c>
      <c r="Q30" s="85">
        <v>29231.77</v>
      </c>
      <c r="R30" s="85">
        <v>5868.56</v>
      </c>
      <c r="S30" s="85">
        <v>0</v>
      </c>
      <c r="T30" s="85">
        <v>0</v>
      </c>
      <c r="U30" s="85">
        <v>0</v>
      </c>
      <c r="V30" s="85">
        <v>3000</v>
      </c>
      <c r="W30" s="85">
        <v>3000</v>
      </c>
      <c r="X30" s="85">
        <v>517.30999999999995</v>
      </c>
    </row>
    <row r="31" spans="2:24" ht="51" customHeight="1">
      <c r="B31" s="23" t="s">
        <v>104</v>
      </c>
      <c r="C31" s="9" t="s">
        <v>91</v>
      </c>
      <c r="D31" s="85"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</row>
    <row r="32" spans="2:24" ht="51" customHeight="1">
      <c r="B32" s="23" t="s">
        <v>105</v>
      </c>
      <c r="C32" s="9" t="s">
        <v>92</v>
      </c>
      <c r="D32" s="88">
        <v>60</v>
      </c>
      <c r="E32" s="88">
        <v>60</v>
      </c>
      <c r="F32" s="88">
        <v>36</v>
      </c>
      <c r="G32" s="88">
        <v>33</v>
      </c>
      <c r="H32" s="88">
        <v>41</v>
      </c>
      <c r="I32" s="88">
        <v>29</v>
      </c>
      <c r="J32" s="88">
        <v>34040.019999999997</v>
      </c>
      <c r="K32" s="88">
        <v>34040.019999999997</v>
      </c>
      <c r="L32" s="88">
        <v>4589.37</v>
      </c>
      <c r="M32" s="88">
        <v>17802.5</v>
      </c>
      <c r="N32" s="88">
        <v>17802.5</v>
      </c>
      <c r="O32" s="88">
        <v>2768.14</v>
      </c>
      <c r="P32" s="88">
        <v>17725.7</v>
      </c>
      <c r="Q32" s="88">
        <v>17725.7</v>
      </c>
      <c r="R32" s="88">
        <v>2768.14</v>
      </c>
      <c r="S32" s="88">
        <v>0</v>
      </c>
      <c r="T32" s="88">
        <v>0</v>
      </c>
      <c r="U32" s="88">
        <v>0</v>
      </c>
      <c r="V32" s="88">
        <v>76.8</v>
      </c>
      <c r="W32" s="88">
        <v>76.8</v>
      </c>
      <c r="X32" s="88">
        <v>0</v>
      </c>
    </row>
    <row r="33" spans="2:24" ht="25.5">
      <c r="B33" s="23" t="s">
        <v>106</v>
      </c>
      <c r="C33" s="9" t="s">
        <v>94</v>
      </c>
      <c r="D33" s="87">
        <v>80</v>
      </c>
      <c r="E33" s="87">
        <v>80</v>
      </c>
      <c r="F33" s="87">
        <v>77</v>
      </c>
      <c r="G33" s="87">
        <v>77</v>
      </c>
      <c r="H33" s="87">
        <v>74</v>
      </c>
      <c r="I33" s="87">
        <v>77</v>
      </c>
      <c r="J33" s="85">
        <v>47931.86</v>
      </c>
      <c r="K33" s="85">
        <v>48687.17</v>
      </c>
      <c r="L33" s="85">
        <v>9030.93</v>
      </c>
      <c r="M33" s="85">
        <v>31316.34</v>
      </c>
      <c r="N33" s="85">
        <v>31363.73</v>
      </c>
      <c r="O33" s="85">
        <v>5598.67</v>
      </c>
      <c r="P33" s="85">
        <v>31316.34</v>
      </c>
      <c r="Q33" s="85">
        <v>31363.73</v>
      </c>
      <c r="R33" s="85">
        <v>5598.67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</row>
    <row r="34" spans="2:24" ht="25.5">
      <c r="B34" s="23" t="s">
        <v>107</v>
      </c>
      <c r="C34" s="9" t="s">
        <v>95</v>
      </c>
      <c r="D34" s="87">
        <v>85</v>
      </c>
      <c r="E34" s="87">
        <v>85</v>
      </c>
      <c r="F34" s="87">
        <v>83</v>
      </c>
      <c r="G34" s="87">
        <v>78</v>
      </c>
      <c r="H34" s="87">
        <v>78</v>
      </c>
      <c r="I34" s="87">
        <v>75</v>
      </c>
      <c r="J34" s="85">
        <v>52304.28</v>
      </c>
      <c r="K34" s="85">
        <v>52410.91</v>
      </c>
      <c r="L34" s="85">
        <v>8488.5499999999993</v>
      </c>
      <c r="M34" s="85">
        <v>30400.55</v>
      </c>
      <c r="N34" s="85">
        <v>30491.51</v>
      </c>
      <c r="O34" s="85">
        <v>5399.75</v>
      </c>
      <c r="P34" s="85">
        <v>30400.55</v>
      </c>
      <c r="Q34" s="85">
        <v>30491.51</v>
      </c>
      <c r="R34" s="85">
        <v>5399.75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</row>
    <row r="35" spans="2:24" ht="25.5">
      <c r="B35" s="23" t="s">
        <v>109</v>
      </c>
      <c r="C35" s="9" t="s">
        <v>108</v>
      </c>
      <c r="D35" s="85">
        <v>32</v>
      </c>
      <c r="E35" s="85">
        <v>32</v>
      </c>
      <c r="F35" s="85">
        <v>23</v>
      </c>
      <c r="G35" s="85">
        <v>24</v>
      </c>
      <c r="H35" s="85">
        <v>23</v>
      </c>
      <c r="I35" s="85">
        <v>24</v>
      </c>
      <c r="J35" s="85">
        <v>20621.12</v>
      </c>
      <c r="K35" s="85">
        <v>20821.12</v>
      </c>
      <c r="L35" s="85">
        <v>4350.84</v>
      </c>
      <c r="M35" s="85">
        <v>13264.06</v>
      </c>
      <c r="N35" s="85">
        <v>13264.06</v>
      </c>
      <c r="O35" s="85">
        <v>3019.87</v>
      </c>
      <c r="P35" s="85">
        <v>13264.06</v>
      </c>
      <c r="Q35" s="85">
        <v>13264.06</v>
      </c>
      <c r="R35" s="85">
        <v>3019.87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5">
        <v>0</v>
      </c>
    </row>
    <row r="36" spans="2:24">
      <c r="B36" s="26"/>
      <c r="C36" s="27"/>
      <c r="D36" s="27"/>
      <c r="E36" s="27"/>
      <c r="F36" s="27"/>
      <c r="G36" s="27"/>
      <c r="H36" s="27"/>
      <c r="I36" s="27"/>
      <c r="J36" s="33"/>
      <c r="K36" s="33"/>
      <c r="L36" s="33"/>
      <c r="M36" s="33"/>
      <c r="N36" s="33"/>
      <c r="O36" s="33"/>
      <c r="P36" s="33"/>
      <c r="Q36" s="33"/>
      <c r="R36" s="33"/>
      <c r="S36" s="27"/>
      <c r="T36" s="27"/>
      <c r="U36" s="27"/>
      <c r="V36" s="27"/>
      <c r="W36" s="27"/>
      <c r="X36" s="27"/>
    </row>
  </sheetData>
  <mergeCells count="24">
    <mergeCell ref="L14:U14"/>
    <mergeCell ref="B17:X17"/>
    <mergeCell ref="P19:X19"/>
    <mergeCell ref="F19:G20"/>
    <mergeCell ref="M19:O20"/>
    <mergeCell ref="B19:B21"/>
    <mergeCell ref="C19:C21"/>
    <mergeCell ref="D19:E20"/>
    <mergeCell ref="H19:I20"/>
    <mergeCell ref="R2:X2"/>
    <mergeCell ref="R4:X4"/>
    <mergeCell ref="R5:X5"/>
    <mergeCell ref="R6:X6"/>
    <mergeCell ref="P20:R20"/>
    <mergeCell ref="S20:U20"/>
    <mergeCell ref="V20:X20"/>
    <mergeCell ref="R7:X7"/>
    <mergeCell ref="R8:X8"/>
    <mergeCell ref="J19:L20"/>
    <mergeCell ref="B11:X11"/>
    <mergeCell ref="B12:X12"/>
    <mergeCell ref="B13:X13"/>
    <mergeCell ref="B15:X15"/>
    <mergeCell ref="B16:X16"/>
  </mergeCells>
  <phoneticPr fontId="2" type="noConversion"/>
  <pageMargins left="0.19685039370078741" right="0.19685039370078741" top="0.94488188976377963" bottom="0.39370078740157483" header="0.98425196850393704" footer="0.51181102362204722"/>
  <pageSetup paperSize="9" scale="36" orientation="landscape" r:id="rId1"/>
  <headerFooter alignWithMargins="0"/>
  <rowBreaks count="1" manualBreakCount="1">
    <brk id="35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H30"/>
  <sheetViews>
    <sheetView topLeftCell="A6" workbookViewId="0">
      <selection activeCell="B8" sqref="B8:H30"/>
    </sheetView>
  </sheetViews>
  <sheetFormatPr defaultRowHeight="12.75"/>
  <cols>
    <col min="2" max="2" width="18.5703125" customWidth="1"/>
    <col min="3" max="3" width="16.42578125" customWidth="1"/>
    <col min="4" max="4" width="11.28515625" customWidth="1"/>
    <col min="5" max="5" width="15.42578125" customWidth="1"/>
    <col min="7" max="7" width="15.5703125" customWidth="1"/>
    <col min="8" max="8" width="18.7109375" customWidth="1"/>
  </cols>
  <sheetData>
    <row r="1" spans="2:8">
      <c r="H1" t="s">
        <v>63</v>
      </c>
    </row>
    <row r="2" spans="2:8">
      <c r="H2" s="1" t="s">
        <v>70</v>
      </c>
    </row>
    <row r="3" spans="2:8">
      <c r="H3" s="1" t="s">
        <v>71</v>
      </c>
    </row>
    <row r="4" spans="2:8">
      <c r="H4" s="1" t="s">
        <v>74</v>
      </c>
    </row>
    <row r="5" spans="2:8">
      <c r="H5" s="1" t="s">
        <v>72</v>
      </c>
    </row>
    <row r="6" spans="2:8">
      <c r="H6" s="1" t="s">
        <v>73</v>
      </c>
    </row>
    <row r="7" spans="2:8">
      <c r="H7" s="1"/>
    </row>
    <row r="8" spans="2:8" ht="18.75">
      <c r="B8" s="228" t="s">
        <v>55</v>
      </c>
      <c r="C8" s="228"/>
      <c r="D8" s="228"/>
      <c r="E8" s="228"/>
      <c r="F8" s="228"/>
      <c r="G8" s="228"/>
      <c r="H8" s="228"/>
    </row>
    <row r="9" spans="2:8" ht="18.75">
      <c r="B9" s="228" t="s">
        <v>56</v>
      </c>
      <c r="C9" s="228"/>
      <c r="D9" s="228"/>
      <c r="E9" s="228"/>
      <c r="F9" s="228"/>
      <c r="G9" s="228"/>
      <c r="H9" s="228"/>
    </row>
    <row r="10" spans="2:8" ht="18.75">
      <c r="B10" s="228" t="s">
        <v>57</v>
      </c>
      <c r="C10" s="228"/>
      <c r="D10" s="228"/>
      <c r="E10" s="228"/>
      <c r="F10" s="228"/>
      <c r="G10" s="228"/>
      <c r="H10" s="228"/>
    </row>
    <row r="12" spans="2:8" ht="68.25" customHeight="1">
      <c r="B12" s="2" t="s">
        <v>26</v>
      </c>
      <c r="C12" s="229" t="s">
        <v>64</v>
      </c>
      <c r="D12" s="230"/>
      <c r="E12" s="231"/>
      <c r="F12" s="229" t="s">
        <v>58</v>
      </c>
      <c r="G12" s="230"/>
      <c r="H12" s="231"/>
    </row>
    <row r="13" spans="2:8" ht="15">
      <c r="B13" s="3">
        <v>1</v>
      </c>
      <c r="C13" s="236">
        <v>2</v>
      </c>
      <c r="D13" s="237"/>
      <c r="E13" s="238"/>
      <c r="F13" s="236">
        <v>3</v>
      </c>
      <c r="G13" s="237"/>
      <c r="H13" s="238"/>
    </row>
    <row r="14" spans="2:8" ht="31.5">
      <c r="B14" s="4" t="s">
        <v>65</v>
      </c>
      <c r="C14" s="233"/>
      <c r="D14" s="234"/>
      <c r="E14" s="235"/>
      <c r="F14" s="239"/>
      <c r="G14" s="240"/>
      <c r="H14" s="241"/>
    </row>
    <row r="15" spans="2:8" ht="15.75">
      <c r="B15" s="5"/>
      <c r="C15" s="5"/>
      <c r="D15" s="5"/>
      <c r="E15" s="5"/>
      <c r="F15" s="232"/>
      <c r="G15" s="232"/>
      <c r="H15" s="6"/>
    </row>
    <row r="16" spans="2:8" ht="15.75">
      <c r="B16" s="5"/>
      <c r="C16" s="5"/>
      <c r="D16" s="5"/>
      <c r="E16" s="5"/>
      <c r="F16" s="5"/>
      <c r="G16" s="5"/>
      <c r="H16" s="5"/>
    </row>
    <row r="17" spans="2:8" ht="18.75">
      <c r="B17" s="227" t="s">
        <v>59</v>
      </c>
      <c r="C17" s="227"/>
      <c r="D17" s="227"/>
      <c r="E17" s="227"/>
      <c r="F17" s="227"/>
      <c r="G17" s="227"/>
      <c r="H17" s="227"/>
    </row>
    <row r="18" spans="2:8" ht="18.75">
      <c r="B18" s="227" t="s">
        <v>60</v>
      </c>
      <c r="C18" s="227"/>
      <c r="D18" s="227"/>
      <c r="E18" s="227"/>
      <c r="F18" s="227"/>
      <c r="G18" s="227"/>
      <c r="H18" s="227"/>
    </row>
    <row r="19" spans="2:8" ht="18.75">
      <c r="B19" s="228" t="s">
        <v>61</v>
      </c>
      <c r="C19" s="228"/>
      <c r="D19" s="228"/>
      <c r="E19" s="228"/>
      <c r="F19" s="228"/>
      <c r="G19" s="228"/>
      <c r="H19" s="228"/>
    </row>
    <row r="20" spans="2:8" ht="15.75">
      <c r="B20" s="7"/>
      <c r="C20" s="7"/>
      <c r="D20" s="7"/>
      <c r="E20" s="7"/>
      <c r="F20" s="7"/>
      <c r="G20" s="7"/>
      <c r="H20" s="7"/>
    </row>
    <row r="21" spans="2:8" ht="79.5" customHeight="1">
      <c r="B21" s="229" t="s">
        <v>68</v>
      </c>
      <c r="C21" s="231"/>
      <c r="D21" s="242" t="s">
        <v>66</v>
      </c>
      <c r="E21" s="242"/>
      <c r="F21" s="242"/>
      <c r="G21" s="242" t="s">
        <v>67</v>
      </c>
      <c r="H21" s="242"/>
    </row>
    <row r="22" spans="2:8" ht="15">
      <c r="B22" s="243">
        <v>1</v>
      </c>
      <c r="C22" s="244"/>
      <c r="D22" s="243">
        <v>2</v>
      </c>
      <c r="E22" s="245"/>
      <c r="F22" s="244"/>
      <c r="G22" s="243">
        <v>3</v>
      </c>
      <c r="H22" s="244"/>
    </row>
    <row r="23" spans="2:8" ht="18.75">
      <c r="B23" s="246"/>
      <c r="C23" s="247"/>
      <c r="D23" s="248"/>
      <c r="E23" s="248"/>
      <c r="F23" s="248"/>
      <c r="G23" s="249"/>
      <c r="H23" s="249"/>
    </row>
    <row r="24" spans="2:8" ht="18.75">
      <c r="B24" s="246"/>
      <c r="C24" s="247"/>
      <c r="D24" s="248"/>
      <c r="E24" s="248"/>
      <c r="F24" s="248"/>
      <c r="G24" s="249"/>
      <c r="H24" s="249"/>
    </row>
    <row r="25" spans="2:8" ht="18.75">
      <c r="B25" s="246"/>
      <c r="C25" s="247"/>
      <c r="D25" s="248"/>
      <c r="E25" s="248"/>
      <c r="F25" s="248"/>
      <c r="G25" s="249"/>
      <c r="H25" s="249"/>
    </row>
    <row r="26" spans="2:8" ht="18.75">
      <c r="B26" s="246"/>
      <c r="C26" s="247"/>
      <c r="D26" s="248"/>
      <c r="E26" s="248"/>
      <c r="F26" s="248"/>
      <c r="G26" s="249"/>
      <c r="H26" s="249"/>
    </row>
    <row r="27" spans="2:8" ht="18.75">
      <c r="B27" s="246"/>
      <c r="C27" s="247"/>
      <c r="D27" s="248"/>
      <c r="E27" s="248"/>
      <c r="F27" s="248"/>
      <c r="G27" s="249"/>
      <c r="H27" s="249"/>
    </row>
    <row r="28" spans="2:8" ht="18.75">
      <c r="B28" s="246"/>
      <c r="C28" s="247"/>
      <c r="D28" s="248"/>
      <c r="E28" s="248"/>
      <c r="F28" s="248"/>
      <c r="G28" s="249"/>
      <c r="H28" s="249"/>
    </row>
    <row r="29" spans="2:8" ht="18.75">
      <c r="B29" s="250" t="s">
        <v>62</v>
      </c>
      <c r="C29" s="251"/>
      <c r="D29" s="248"/>
      <c r="E29" s="248"/>
      <c r="F29" s="248"/>
      <c r="G29" s="249"/>
      <c r="H29" s="249"/>
    </row>
    <row r="30" spans="2:8" ht="15.75">
      <c r="B30" s="7"/>
      <c r="C30" s="7"/>
      <c r="D30" s="7"/>
      <c r="E30" s="7"/>
      <c r="F30" s="7"/>
      <c r="G30" s="7"/>
      <c r="H30" s="7"/>
    </row>
  </sheetData>
  <mergeCells count="40">
    <mergeCell ref="B29:C29"/>
    <mergeCell ref="D29:F29"/>
    <mergeCell ref="G29:H29"/>
    <mergeCell ref="B27:C27"/>
    <mergeCell ref="D27:F2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B23:C23"/>
    <mergeCell ref="D23:F23"/>
    <mergeCell ref="G23:H23"/>
    <mergeCell ref="B24:C24"/>
    <mergeCell ref="D24:F24"/>
    <mergeCell ref="G24:H24"/>
    <mergeCell ref="B19:H19"/>
    <mergeCell ref="B21:C21"/>
    <mergeCell ref="D21:F21"/>
    <mergeCell ref="G21:H21"/>
    <mergeCell ref="B22:C22"/>
    <mergeCell ref="D22:F22"/>
    <mergeCell ref="G22:H22"/>
    <mergeCell ref="B18:H18"/>
    <mergeCell ref="B8:H8"/>
    <mergeCell ref="B9:H9"/>
    <mergeCell ref="B10:H10"/>
    <mergeCell ref="C12:E12"/>
    <mergeCell ref="F12:H12"/>
    <mergeCell ref="F15:G15"/>
    <mergeCell ref="B17:H17"/>
    <mergeCell ref="C14:E14"/>
    <mergeCell ref="C13:E13"/>
    <mergeCell ref="F13:H13"/>
    <mergeCell ref="F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органы управления </vt:lpstr>
      <vt:lpstr>образование+молодежка</vt:lpstr>
      <vt:lpstr>культура</vt:lpstr>
      <vt:lpstr>физ-ра</vt:lpstr>
      <vt:lpstr>прочие..</vt:lpstr>
      <vt:lpstr>свод приложение 6</vt:lpstr>
      <vt:lpstr>'образование+молодежка'!Заголовки_для_печати</vt:lpstr>
      <vt:lpstr>культура!Область_печати</vt:lpstr>
      <vt:lpstr>'образование+молодежка'!Область_печати</vt:lpstr>
      <vt:lpstr>'органы управления '!Область_печати</vt:lpstr>
      <vt:lpstr>прочие..!Область_печати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NP.Tulieva</cp:lastModifiedBy>
  <cp:lastPrinted>2022-05-04T07:51:28Z</cp:lastPrinted>
  <dcterms:created xsi:type="dcterms:W3CDTF">2010-03-14T16:25:27Z</dcterms:created>
  <dcterms:modified xsi:type="dcterms:W3CDTF">2022-05-06T07:34:28Z</dcterms:modified>
</cp:coreProperties>
</file>